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officeDocument" Target="/xl/workbook.xml" Id="R01aa71e7170d4402" /><Relationship Id="rIdReleaseCore" Type="http://schemas.openxmlformats.org/package/2006/relationships/metadata/core-properties" Target="docProps/core.xml"/></Relationships>
</file>

<file path=xl/workbook.xml><?xml version="1.0" encoding="utf-8"?>
<x:workbook xmlns:x="http://schemas.openxmlformats.org/spreadsheetml/2006/main">
  <x:sheets>
    <x:sheet xmlns:r="http://schemas.openxmlformats.org/officeDocument/2006/relationships" name="Cover" sheetId="1" r:id="R5cd9b514ff914066"/>
    <x:sheet xmlns:r="http://schemas.openxmlformats.org/officeDocument/2006/relationships" name="Quick_Start" sheetId="2" r:id="Rb7140143923c4adb"/>
    <x:sheet xmlns:r="http://schemas.openxmlformats.org/officeDocument/2006/relationships" name="Summary" sheetId="3" r:id="R7430a2c3d4b24a2e"/>
    <x:sheet xmlns:r="http://schemas.openxmlformats.org/officeDocument/2006/relationships" name="P_and_L" sheetId="4" r:id="R3868790aa8994ed0"/>
    <x:sheet xmlns:r="http://schemas.openxmlformats.org/officeDocument/2006/relationships" name="Cash" sheetId="5" r:id="Rb8e99f5110784d63"/>
    <x:sheet xmlns:r="http://schemas.openxmlformats.org/officeDocument/2006/relationships" name="Capex" sheetId="6" r:id="R671f08f244964abf"/>
    <x:sheet xmlns:r="http://schemas.openxmlformats.org/officeDocument/2006/relationships" name="Headcount" sheetId="7" r:id="Rabf1dd1506194a64"/>
    <x:sheet xmlns:r="http://schemas.openxmlformats.org/officeDocument/2006/relationships" name="Posting_Inputs" sheetId="8" r:id="R379fa8dbf6b549e3"/>
    <x:sheet xmlns:r="http://schemas.openxmlformats.org/officeDocument/2006/relationships" name="Frozen_Data" sheetId="9" r:id="R99b8770bbf3440d3"/>
    <x:sheet xmlns:r="http://schemas.openxmlformats.org/officeDocument/2006/relationships" name="Checks" sheetId="10" r:id="R2ab838889afa4fa4"/>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00);&quot;-&quot;"/>
    <x:numFmt numFmtId="201" formatCode="mmm-yy"/>
    <x:numFmt numFmtId="202" formatCode="0.0000"/>
    <x:numFmt numFmtId="203" formatCode="0"/>
    <x:numFmt numFmtId="204" formatCode="yyyy-mm-dd"/>
    <x:numFmt numFmtId="205" formatCode="0.00"/>
    <x:numFmt numFmtId="206" formatCode="0.000000"/>
  </x:numFmts>
  <x:fonts count="11">
    <x:font>
      <x:sz val="11"/>
      <x:name val="Carlito"/>
    </x:font>
    <x:font>
      <x:sz val="10"/>
      <x:color rgb="FF111827"/>
      <x:name val="Arial"/>
    </x:font>
    <x:font>
      <x:b/>
      <x:sz val="18"/>
      <x:color rgb="FF203864"/>
      <x:name val="Arial"/>
    </x:font>
    <x:font>
      <x:sz val="11"/>
      <x:color rgb="FF111827"/>
      <x:name val="Arial"/>
    </x:font>
    <x:font>
      <x:sz val="10"/>
      <x:color rgb="FF008000"/>
      <x:name val="Arial"/>
    </x:font>
    <x:font>
      <x:b/>
      <x:sz val="16"/>
      <x:color rgb="FF203864"/>
      <x:name val="Arial"/>
    </x:font>
    <x:font>
      <x:b/>
      <x:sz val="10"/>
      <x:color rgb="FF111827"/>
      <x:name val="Arial"/>
    </x:font>
    <x:font>
      <x:b/>
      <x:sz val="12"/>
      <x:color rgb="FFFFFFFF"/>
      <x:name val="Arial"/>
    </x:font>
    <x:font>
      <x:b/>
      <x:sz val="10"/>
      <x:color rgb="FF203864"/>
      <x:name val="Arial"/>
    </x:font>
    <x:font>
      <x:b/>
      <x:sz val="14"/>
      <x:color rgb="FF203864"/>
      <x:name val="Arial"/>
    </x:font>
    <x:font>
      <x:b/>
      <x:sz val="10"/>
      <x:color rgb="FFFFFFFF"/>
      <x:name val="Arial"/>
    </x:font>
  </x:fonts>
  <x:fills count="4">
    <x:fill>
      <x:patternFill patternType="none"/>
    </x:fill>
    <x:fill>
      <x:patternFill patternType="gray125"/>
    </x:fill>
    <x:fill>
      <x:patternFill patternType="solid">
        <x:fgColor rgb="FF203864"/>
      </x:patternFill>
    </x:fill>
    <x:fill>
      <x:patternFill patternType="solid">
        <x:fgColor rgb="FFD9E1F2"/>
      </x:patternFill>
    </x:fill>
  </x:fills>
  <x:borders count="2">
    <x:border>
      <x:left/>
      <x:right/>
      <x:top/>
      <x:bottom/>
      <x:diagonal/>
    </x:border>
    <x:border>
      <x:left style="thin">
        <x:color rgb="FFBFBFBF"/>
      </x:left>
      <x:right style="thin">
        <x:color rgb="FFBFBFBF"/>
      </x:right>
      <x:top style="thin">
        <x:color rgb="FFBFBFBF"/>
      </x:top>
      <x:bottom style="thin">
        <x:color rgb="FFBFBFBF"/>
      </x:bottom>
      <x:diagonal/>
    </x:border>
  </x:borders>
  <x:cellStyleXfs count="1">
    <x:xf numFmtId="0" fontId="0" fillId="0" borderId="0"/>
  </x:cellStyleXfs>
  <x:cellXfs count="4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0" fillId="0" borderId="0" xfId="0" applyNumberFormat="1" applyFont="1" applyFill="1" applyBorder="1" applyAlignment="1">
      <x:alignment wrapText="1"/>
    </x:xf>
    <x:xf numFmtId="0" fontId="2" fillId="0" borderId="0" xfId="0" applyNumberFormat="1" applyFont="1" applyFill="1" applyBorder="1" applyAlignment="1">
      <x:alignment wrapText="1"/>
    </x:xf>
    <x:xf numFmtId="0" fontId="3"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7" fillId="2" borderId="0" xfId="0" applyNumberFormat="1" applyFont="1" applyFill="1" applyBorder="1" applyAlignment="1">
      <x:alignment vertical="top" wrapText="1"/>
    </x:xf>
    <x:xf numFmtId="0" fontId="7"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4" fillId="0" borderId="1" xfId="0" applyNumberFormat="1" applyFont="1" applyFill="1" applyBorder="1" applyAlignment="1">
      <x:alignment vertical="top" wrapText="1"/>
    </x:xf>
    <x:xf numFmtId="200" fontId="1" fillId="0" borderId="1"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0" fontId="9"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0" fillId="2" borderId="0" xfId="0" applyNumberFormat="1" applyFont="1" applyFill="1" applyBorder="1" applyAlignment="1">
      <x:alignment vertical="center"/>
    </x:xf>
    <x:xf numFmtId="0" fontId="10" fillId="2" borderId="0" xfId="0" applyNumberFormat="1" applyFont="1" applyFill="1" applyBorder="1" applyAlignment="1">
      <x:alignment vertical="center" wrapText="1"/>
    </x:xf>
    <x:xf numFmtId="0" fontId="10" fillId="2" borderId="0" xfId="0" applyNumberFormat="1" applyFont="1" applyFill="1" applyBorder="1" applyAlignment="1">
      <x:alignment horizontal="center" vertical="center" wrapText="1"/>
    </x:xf>
    <x:xf numFmtId="200" fontId="4"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4"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5" fontId="1" fillId="0" borderId="0" xfId="0" applyNumberFormat="1" applyFont="1" applyFill="1" applyBorder="1" applyAlignment="1">
      <x:alignment vertical="center" wrapText="1"/>
    </x:xf>
    <x:xf numFmtId="206" fontId="1" fillId="0" borderId="0" xfId="0" applyNumberFormat="1" applyFont="1" applyFill="1" applyBorder="1" applyAlignment="1">
      <x:alignment vertical="center"/>
    </x:xf>
    <x:xf numFmtId="206" fontId="1" fillId="0" borderId="0" xfId="0" applyNumberFormat="1" applyFont="1" applyFill="1" applyBorder="1" applyAlignment="1">
      <x:alignment vertical="center" wrapText="1"/>
    </x:xf>
  </x:cellXfs>
  <x:cellStyles count="1">
    <x:cellStyle name="Normal" xfId="0"/>
  </x:cellStyles>
  <x:dxfs count="59">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s>
</x:styleSheet>
</file>

<file path=xl/_rels/workbook.xml.rels><?xml version='1.0' encoding='utf-8'?>
<ns0:Relationships xmlns:ns0="http://schemas.openxmlformats.org/package/2006/relationships"><ns0:Relationship Type="http://schemas.openxmlformats.org/officeDocument/2006/relationships/styles" Target="/xl/styles.xml" Id="R99c97220913e47ea" /><ns0:Relationship Type="http://schemas.openxmlformats.org/officeDocument/2006/relationships/theme" Target="/xl/theme/theme1.xml" Id="R36f730c0860348cf" /><ns0:Relationship Type="http://schemas.openxmlformats.org/officeDocument/2006/relationships/sharedStrings" Target="/xl/sharedStrings.xml" Id="Rb846e7e443414b0c" /><ns0:Relationship Type="http://schemas.openxmlformats.org/officeDocument/2006/relationships/worksheet" Target="/xl/worksheets/sheet1.xml" Id="R5cd9b514ff914066" /><ns0:Relationship Type="http://schemas.openxmlformats.org/officeDocument/2006/relationships/worksheet" Target="/xl/worksheets/sheet2.xml" Id="Rb7140143923c4adb" /><ns0:Relationship Type="http://schemas.openxmlformats.org/officeDocument/2006/relationships/worksheet" Target="/xl/worksheets/sheet3.xml" Id="R7430a2c3d4b24a2e" /><ns0:Relationship Type="http://schemas.openxmlformats.org/officeDocument/2006/relationships/worksheet" Target="/xl/worksheets/sheet4.xml" Id="R3868790aa8994ed0" /><ns0:Relationship Type="http://schemas.openxmlformats.org/officeDocument/2006/relationships/worksheet" Target="/xl/worksheets/sheet5.xml" Id="Rb8e99f5110784d63" /><ns0:Relationship Type="http://schemas.openxmlformats.org/officeDocument/2006/relationships/worksheet" Target="/xl/worksheets/sheet6.xml" Id="R671f08f244964abf" /><ns0:Relationship Type="http://schemas.openxmlformats.org/officeDocument/2006/relationships/worksheet" Target="/xl/worksheets/sheet7.xml" Id="Rabf1dd1506194a64" /><ns0:Relationship Type="http://schemas.openxmlformats.org/officeDocument/2006/relationships/worksheet" Target="/xl/worksheets/sheet8.xml" Id="R379fa8dbf6b549e3" /><ns0:Relationship Type="http://schemas.openxmlformats.org/officeDocument/2006/relationships/worksheet" Target="/xl/worksheets/sheet9.xml" Id="R99b8770bbf3440d3" /><ns0:Relationship Type="http://schemas.openxmlformats.org/officeDocument/2006/relationships/worksheet" Target="/xl/worksheets/sheet10.xml" Id="R2ab838889afa4fa4" /><ns0:Relationship Id="rIdT10bSourceBundle" Type="http://schemas.openxmlformats.org/officeDocument/2006/relationships/customXml" Target="../customXml/mirovestInputs.xml" /></ns0:Relationships>
</file>

<file path=xl/tables/table1.xml><?xml version="1.0" encoding="utf-8"?>
<x:table xmlns:x="http://schemas.openxmlformats.org/spreadsheetml/2006/main" id="1" name="T13Summary" displayName="T13Summary" ref="A10:S27" headerRowCount="1" totalsRowCount="0" totalsRowShown="0">
  <x:autoFilter ref="A10:S27"/>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2.xml><?xml version="1.0" encoding="utf-8"?>
<x:table xmlns:x="http://schemas.openxmlformats.org/spreadsheetml/2006/main" id="2" name="T13PandL" displayName="T13PandL" ref="A10:S595" headerRowCount="1" totalsRowCount="0" totalsRowShown="0">
  <x:autoFilter ref="A10:S595"/>
  <x:tableColumns count="19">
    <x:tableColumn id="1" name="Account / cost centre"/>
    <x:tableColumn id="2" name="Account name"/>
    <x:tableColumn id="3" name="Cost centre"/>
    <x:tableColumn id="4" name="Statement line"/>
    <x:tableColumn id="5" name="FY2027"/>
    <x:tableColumn id="6" name="Nature / function"/>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3.xml><?xml version="1.0" encoding="utf-8"?>
<x:table xmlns:x="http://schemas.openxmlformats.org/spreadsheetml/2006/main" id="3" name="T13Cash" displayName="T13Cash" ref="A10:S16" headerRowCount="1" totalsRowCount="0" totalsRowShown="0">
  <x:autoFilter ref="A10:S16"/>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4.xml><?xml version="1.0" encoding="utf-8"?>
<x:table xmlns:x="http://schemas.openxmlformats.org/spreadsheetml/2006/main" id="4" name="T13Capex" displayName="T13Capex" ref="A10:S17" headerRowCount="1" totalsRowCount="0" totalsRowShown="0">
  <x:autoFilter ref="A10:S17"/>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5.xml><?xml version="1.0" encoding="utf-8"?>
<x:table xmlns:x="http://schemas.openxmlformats.org/spreadsheetml/2006/main" id="5" name="T13Headcount" displayName="T13Headcount" ref="A10:S13" headerRowCount="1" totalsRowCount="0" totalsRowShown="0">
  <x:autoFilter ref="A10:S13"/>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6.xml><?xml version="1.0" encoding="utf-8"?>
<x:table xmlns:x="http://schemas.openxmlformats.org/spreadsheetml/2006/main" id="6" name="T13PostingInputs" displayName="T13PostingInputs" ref="A10:S255" headerRowCount="1" totalsRowCount="0" totalsRowShown="0">
  <x:autoFilter ref="A10:S255"/>
  <x:tableColumns count="19">
    <x:tableColumn id="1" name="Posting ID"/>
    <x:tableColumn id="2" name="Account name"/>
    <x:tableColumn id="3" name="Cost centre"/>
    <x:tableColumn id="4" name="Statement line"/>
    <x:tableColumn id="5" name="FY2027"/>
    <x:tableColumn id="6" name="Account / source / sign"/>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7.xml><?xml version="1.0" encoding="utf-8"?>
<x:table xmlns:x="http://schemas.openxmlformats.org/spreadsheetml/2006/main" id="7" name="T13FrozenData" displayName="T13FrozenData" ref="A10:S278" headerRowCount="1" totalsRowCount="0" totalsRowShown="0">
  <x:autoFilter ref="A10:S278"/>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ables/table8.xml><?xml version="1.0" encoding="utf-8"?>
<x:table xmlns:x="http://schemas.openxmlformats.org/spreadsheetml/2006/main" id="8" name="T13Checks" displayName="T13Checks" ref="A10:S128" headerRowCount="1" totalsRowCount="0" totalsRowShown="0">
  <x:autoFilter ref="A10:S128"/>
  <x:tableColumns count="19">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9168ff0c71154892" /></Relationships>
</file>

<file path=xl/worksheets/_rels/sheet4.xml.rels>&#65279;<?xml version="1.0" encoding="utf-8"?><Relationships xmlns="http://schemas.openxmlformats.org/package/2006/relationships"><Relationship Type="http://schemas.openxmlformats.org/officeDocument/2006/relationships/table" Target="/xl/tables/table2.xml" Id="Rdb2a9bfaacc34227" /></Relationships>
</file>

<file path=xl/worksheets/_rels/sheet5.xml.rels>&#65279;<?xml version="1.0" encoding="utf-8"?><Relationships xmlns="http://schemas.openxmlformats.org/package/2006/relationships"><Relationship Type="http://schemas.openxmlformats.org/officeDocument/2006/relationships/table" Target="/xl/tables/table3.xml" Id="Rf3ae0840ac45472e" /></Relationships>
</file>

<file path=xl/worksheets/_rels/sheet6.xml.rels>&#65279;<?xml version="1.0" encoding="utf-8"?><Relationships xmlns="http://schemas.openxmlformats.org/package/2006/relationships"><Relationship Type="http://schemas.openxmlformats.org/officeDocument/2006/relationships/table" Target="/xl/tables/table4.xml" Id="R46306445f0d44e38" /></Relationships>
</file>

<file path=xl/worksheets/_rels/sheet7.xml.rels>&#65279;<?xml version="1.0" encoding="utf-8"?><Relationships xmlns="http://schemas.openxmlformats.org/package/2006/relationships"><Relationship Type="http://schemas.openxmlformats.org/officeDocument/2006/relationships/table" Target="/xl/tables/table5.xml" Id="Ra918bf280fef4c8a" /></Relationships>
</file>

<file path=xl/worksheets/_rels/sheet8.xml.rels>&#65279;<?xml version="1.0" encoding="utf-8"?><Relationships xmlns="http://schemas.openxmlformats.org/package/2006/relationships"><Relationship Type="http://schemas.openxmlformats.org/officeDocument/2006/relationships/table" Target="/xl/tables/table6.xml" Id="R5717baa6f0fb4316" /></Relationships>
</file>

<file path=xl/worksheets/_rels/sheet9.xml.rels>&#65279;<?xml version="1.0" encoding="utf-8"?><Relationships xmlns="http://schemas.openxmlformats.org/package/2006/relationships"><Relationship Type="http://schemas.openxmlformats.org/officeDocument/2006/relationships/table" Target="/xl/tables/table7.xml" Id="Re0ebcac6a5824113" /></Relationships>
</file>

<file path=xl/worksheets/_rels/sheet10.xml.rels>&#65279;<?xml version="1.0" encoding="utf-8"?><Relationships xmlns="http://schemas.openxmlformats.org/package/2006/relationships"><Relationship Type="http://schemas.openxmlformats.org/officeDocument/2006/relationships/table" Target="/xl/tables/table8.xml" Id="Re5139ddc1a53481e" /></Relationships>
</file>

<file path=xl/worksheets/sheet1.xml><?xml version="1.0" encoding="utf-8"?>
<worksheet xmlns="http://schemas.openxmlformats.org/spreadsheetml/2006/main">
  <sheetPr>
    <tabColor rgb="FF203864"/>
  </sheetPr>
  <sheetViews>
    <sheetView showGridLines="0" workbookViewId="0"/>
  </sheetViews>
  <sheetFormatPr defaultRowHeight="15"/>
  <cols>
    <col min="1" max="1" width="3" hidden="0" customWidth="1"/>
    <col min="2" max="2" width="22" hidden="0" customWidth="1"/>
    <col min="3" max="3" width="22" hidden="0" customWidth="1"/>
    <col min="4" max="4" width="22" hidden="0" customWidth="1"/>
    <col min="5" max="5" width="22" hidden="0" customWidth="1"/>
    <col min="6" max="6" width="22" hidden="0" customWidth="1"/>
    <col min="7" max="7" width="3" hidden="0" customWidth="1"/>
  </cols>
  <sheetData>
    <row r="1" ht="22" customHeight="1">
      <c r="A1" s="2"/>
      <c r="B1"/>
    </row>
    <row r="2" ht="30" customHeight="1">
      <c r="A2" s="2"/>
      <c r="B2" s="4" t="str">
        <v>Budget FY2027</v>
      </c>
    </row>
    <row r="3" ht="22" customHeight="1">
      <c r="A3" s="2"/>
      <c r="B3"/>
    </row>
    <row r="4" ht="22" customHeight="1">
      <c r="A4" s="2"/>
      <c r="B4"/>
    </row>
    <row r="5" ht="26" customHeight="1">
      <c r="A5" s="2"/>
      <c r="B5" s="5" t="str">
        <v>Mirovest GmbH — fictional software and marketplace case</v>
      </c>
    </row>
    <row r="6" ht="22" customHeight="1">
      <c r="A6" s="2"/>
      <c r="B6" s="2"/>
    </row>
    <row r="7" ht="22" customHeight="1">
      <c r="A7" s="2"/>
      <c r="B7" s="2"/>
    </row>
    <row r="8" ht="26" customHeight="1">
      <c r="A8" s="2"/>
      <c r="B8" s="7" t="str">
        <v>Mirovest GmbH is fictional. Illustrative calculation — not investment, tax or legal advice.</v>
      </c>
    </row>
    <row r="9" ht="22" customHeight="1">
      <c r="A9" s="2"/>
      <c r="B9" s="2"/>
    </row>
    <row r="10" ht="22" customHeight="1">
      <c r="A10" s="2"/>
      <c r="B10" s="2"/>
    </row>
    <row r="11" ht="26" customHeight="1">
      <c r="A11" s="2"/>
      <c r="B11" s="7" t="str">
        <v>Crypto-assets are highly risky. Copy trading can lose money, including the entire amount invested.</v>
      </c>
    </row>
    <row r="12" ht="22" customHeight="1">
      <c r="A12" s="2"/>
      <c r="B12" s="2"/>
    </row>
    <row r="13" ht="22" customHeight="1">
      <c r="A13" s="2"/>
      <c r="B13" s="2"/>
    </row>
    <row r="14" ht="26" customHeight="1">
      <c r="A14" s="2"/>
      <c r="B14" s="7" t="str">
        <v>Base release CR02-2026-10-13-v1. Frozen 13 October 2026.</v>
      </c>
    </row>
    <row r="15" ht="22" customHeight="1">
      <c r="A15" s="2"/>
      <c r="B15" s="2"/>
    </row>
    <row r="16" ht="22" customHeight="1">
      <c r="A16" s="2"/>
      <c r="B16" s="2"/>
    </row>
    <row r="17" ht="26" customHeight="1">
      <c r="A17" s="2"/>
      <c r="B17" s="7" t="str">
        <v>Release bundle: live formulas over embedded data. No external workbook links.</v>
      </c>
    </row>
    <row r="18" ht="22" customHeight="1">
      <c r="A18" s="2"/>
      <c r="B18" s="2"/>
    </row>
    <row r="19" ht="22" customHeight="1">
      <c r="A19" s="2"/>
      <c r="B19" s="2"/>
    </row>
    <row r="20" ht="26" customHeight="1">
      <c r="A20" s="2"/>
      <c r="B20" s="7" t="str">
        <v>User copy: blue text and yellow cells are local inputs. Changes never sync to other files.</v>
      </c>
    </row>
    <row r="21" ht="22" customHeight="1">
      <c r="A21" s="2"/>
      <c r="B21" s="2"/>
    </row>
    <row r="22" ht="22" customHeight="1">
      <c r="A22" s="2"/>
      <c r="B22" s="2"/>
    </row>
    <row r="23" ht="40" customHeight="1">
      <c r="A23" s="2"/>
      <c r="B23" s="7" t="str">
        <v>Tested in Microsoft Excel (Windows, Microsoft 365): opens, recalculates, edits and saves. LibreOffice 26.8: opens and recalculates with identical results; saving from LibreOffice is not claimed. Google Sheets: not tested.</v>
      </c>
    </row>
    <row r="24" ht="22" customHeight="1">
      <c r="A24" s="2"/>
      <c r="B24" s="2"/>
    </row>
    <row r="25" ht="22" customHeight="1">
      <c r="A25" s="2"/>
      <c r="B25" s="2"/>
    </row>
    <row r="26" ht="26" customHeight="1">
      <c r="A26" s="2"/>
      <c r="B26" s="7" t="str">
        <v>Frozen original budget, January–December 2027, Base, for the 16-person plan. Actuals never replace these inputs. Editing frozen data creates a user copy and invalidates release ties.</v>
      </c>
    </row>
    <row r="27" ht="22" customHeight="1">
      <c r="A27" s="2"/>
      <c r="B27" s="2"/>
    </row>
    <row r="28" ht="22" customHeight="1">
      <c r="A28" s="2"/>
      <c r="B28" s="2"/>
    </row>
    <row r="29" ht="40" customHeight="1">
      <c r="A29" s="2"/>
      <c r="B29" s="7" t="str">
        <v>Regulatory, tax, payroll and accounting treatments (P01–P10) are illustrative assumptions for a fictional company and have not been verified by a lawyer, tax adviser or auditor. Account codes follow a DATEV SKR04-style layout for illustration; they are not an official DATEV mapping.</v>
      </c>
    </row>
  </sheetData>
  <mergeCells>
    <mergeCell ref="B2:F3"/>
    <mergeCell ref="B5:F6"/>
    <mergeCell ref="B8:F9"/>
    <mergeCell ref="B11:F12"/>
    <mergeCell ref="B14:F15"/>
    <mergeCell ref="B17:F18"/>
    <mergeCell ref="B20:F21"/>
    <mergeCell ref="B23:F24"/>
    <mergeCell ref="B26:F27"/>
    <mergeCell ref="B29:F30"/>
  </mergeCells>
  <pageMargins left="0.7" right="0.7" top="0.75" bottom="0.75" header="0.3" footer="0.3"/>
</worksheet>
</file>

<file path=xl/worksheets/sheet2.xml><?xml version="1.0" encoding="utf-8"?>
<worksheet xmlns="http://schemas.openxmlformats.org/spreadsheetml/2006/main">
  <sheetPr>
    <tabColor rgb="FFBF9000"/>
  </sheetPr>
  <sheetViews>
    <sheetView showGridLines="0" workbookViewId="0"/>
  </sheetViews>
  <sheetFormatPr defaultRowHeight="15"/>
  <cols>
    <col min="1" max="1" width="2" hidden="0" customWidth="1"/>
    <col min="2" max="2" width="24" hidden="0" customWidth="1"/>
    <col min="3" max="3" width="26" hidden="0" customWidth="1"/>
    <col min="4" max="4" width="62" hidden="0" customWidth="1"/>
    <col min="5" max="5" width="16" hidden="0" customWidth="1"/>
    <col min="6" max="6" width="16" hidden="0" customWidth="1"/>
    <col min="7" max="7" width="15" hidden="0" customWidth="1"/>
    <col min="8" max="8" width="16" hidden="0" customWidth="1"/>
  </cols>
  <sheetData>
    <row r="1" ht="30" customHeight="1">
      <c r="A1" s="10"/>
      <c r="B1" s="12" t="str">
        <v>Quick start — Budget FY2027 (D13)</v>
      </c>
      <c r="C1" s="12"/>
      <c r="D1" s="12"/>
      <c r="E1" s="12"/>
      <c r="F1" s="12"/>
      <c r="G1" s="12"/>
      <c r="H1" s="12"/>
    </row>
    <row r="2" ht="19" customHeight="1">
      <c r="A2" s="10"/>
      <c r="B2" s="13" t="str">
        <v>Mirovest GmbH — fictional software and marketplace case. Base release CR02-2026-10-13-v1, frozen 13 October 2026.</v>
      </c>
      <c r="C2" s="13"/>
      <c r="D2" s="13"/>
      <c r="E2" s="13"/>
      <c r="F2" s="13"/>
      <c r="G2" s="13"/>
      <c r="H2" s="13"/>
    </row>
    <row r="3" ht="19" customHeight="1">
      <c r="A3" s="10"/>
      <c r="B3" s="13" t="str">
        <v>Mirovest GmbH is fictional. Illustrative calculation — not investment, tax or legal advice.</v>
      </c>
      <c r="C3" s="13"/>
      <c r="D3" s="13"/>
      <c r="E3" s="13"/>
      <c r="F3" s="13"/>
      <c r="G3" s="13"/>
      <c r="H3" s="13"/>
    </row>
    <row r="4" ht="19" customHeight="1">
      <c r="A4" s="10"/>
      <c r="B4" s="13" t="str">
        <v>Crypto-assets are highly risky. Copy trading can lose money, including the entire amount invested.</v>
      </c>
      <c r="C4" s="13"/>
      <c r="D4" s="13"/>
      <c r="E4" s="13"/>
      <c r="F4" s="13"/>
      <c r="G4" s="13"/>
      <c r="H4" s="13"/>
    </row>
    <row r="5" ht="19" customHeight="1">
      <c r="A5" s="10"/>
      <c r="B5" s="10" t="str">
        <v>Read this sheet first. It lists every cell you can edit, what recalculates and what is frozen, how to read Checks, and one worked edit with exact before and after values.</v>
      </c>
      <c r="C5" s="10"/>
      <c r="D5" s="10"/>
      <c r="E5" s="10"/>
      <c r="F5" s="10"/>
      <c r="G5" s="10"/>
      <c r="H5" s="10"/>
    </row>
    <row r="6" ht="10" customHeight="1">
      <c r="A6" s="10"/>
      <c r="B6" s="10"/>
      <c r="C6" s="10"/>
      <c r="D6" s="10"/>
      <c r="E6" s="10"/>
      <c r="F6" s="10"/>
      <c r="G6" s="10"/>
      <c r="H6" s="10"/>
    </row>
    <row r="7" ht="24" customHeight="1">
      <c r="A7" s="10"/>
      <c r="B7" s="16" t="str">
        <v>1. Cells you can edit</v>
      </c>
      <c r="C7" s="16"/>
      <c r="D7" s="16"/>
      <c r="E7" s="16"/>
      <c r="F7" s="16"/>
      <c r="G7" s="16"/>
      <c r="H7" s="16"/>
    </row>
    <row r="8" ht="19" customHeight="1">
      <c r="A8" s="10"/>
      <c r="B8" s="10" t="str">
        <v>D13 has no input cells: it is the frozen original budget (section 2). Section 5 shows how to test a what-if in your copy by overwriting one frozen value.</v>
      </c>
      <c r="C8" s="10"/>
      <c r="D8" s="10"/>
      <c r="E8" s="10"/>
      <c r="F8" s="10"/>
      <c r="G8" s="10"/>
      <c r="H8" s="10"/>
    </row>
    <row r="9" ht="19" customHeight="1">
      <c r="A9" s="10"/>
      <c r="B9" s="20" t="str">
        <v>Sheet</v>
      </c>
      <c r="C9" s="20" t="str">
        <v>Cells</v>
      </c>
      <c r="D9" s="20" t="str">
        <v>What they mean</v>
      </c>
      <c r="E9" s="20" t="str">
        <v>Count</v>
      </c>
      <c r="F9" s="20" t="str">
        <v>Changes results</v>
      </c>
      <c r="G9" s="10"/>
      <c r="H9" s="10"/>
    </row>
    <row r="10" ht="32" customHeight="1">
      <c r="A10" s="10"/>
      <c r="B10" s="21" t="str">
        <v>(none)</v>
      </c>
      <c r="C10" s="21" t="str">
        <v>—</v>
      </c>
      <c r="D10" s="21" t="str">
        <v>No cell is marked as an input. Every formula recalculates from frozen data.</v>
      </c>
      <c r="E10" s="21" t="n">
        <v>0</v>
      </c>
      <c r="F10" s="21" t="str">
        <v>—</v>
      </c>
      <c r="G10" s="10"/>
      <c r="H10" s="10"/>
    </row>
    <row r="11" ht="10" customHeight="1">
      <c r="A11" s="10"/>
      <c r="B11" s="10"/>
      <c r="C11" s="10"/>
      <c r="D11" s="10"/>
      <c r="E11" s="10"/>
      <c r="F11" s="10"/>
      <c r="G11" s="10"/>
      <c r="H11" s="10"/>
    </row>
    <row r="12" ht="24" customHeight="1">
      <c r="A12" s="10"/>
      <c r="B12" s="16" t="str">
        <v>2. What recalculates and what is frozen</v>
      </c>
      <c r="C12" s="16"/>
      <c r="D12" s="16"/>
      <c r="E12" s="16"/>
      <c r="F12" s="16"/>
      <c r="G12" s="16"/>
      <c r="H12" s="16"/>
    </row>
    <row r="13" ht="45" customHeight="1">
      <c r="A13" s="10"/>
      <c r="B13" s="19" t="str">
        <v>Live</v>
      </c>
      <c r="C13" s="10" t="str">
        <v>Every formula recalculates as soon as you change a cell (automatic calculation; press F9 if your Excel is set to Manual). Black formulas calculate on their own sheet, green ones link to another sheet. Posting_Inputs gives each frozen value its P&amp;L sign, P_and_L adds the postings by account × cost centre × month, and Summary builds revenue, gross profit, EBITDA, EBIT, EBT and net income. Cash, Capex and Headcount add up their own frozen rows.</v>
      </c>
      <c r="D13" s="10"/>
      <c r="E13" s="10"/>
      <c r="F13" s="10"/>
      <c r="G13" s="10"/>
      <c r="H13" s="10"/>
    </row>
    <row r="14" ht="45" customHeight="1">
      <c r="A14" s="10"/>
      <c r="B14" s="19" t="str">
        <v>Frozen</v>
      </c>
      <c r="C14" s="10" t="str">
        <v>The budget itself is frozen: every Frozen_Data value (the D10 Base budget for January–December 2027, costs positive) and the posting population on Posting_Inputs (which postings exist, with account, cost centre and P&amp;L sign; office fit-out depreciation is an explicit zero row). Actuals and latest estimates never replace this budget. On Checks, the EXPECTED rows are frozen D10 controls, not failure flags.</v>
      </c>
      <c r="D14" s="10"/>
      <c r="E14" s="10"/>
      <c r="F14" s="10"/>
      <c r="G14" s="10"/>
      <c r="H14" s="10"/>
    </row>
    <row r="15" ht="32" customHeight="1">
      <c r="A15" s="10"/>
      <c r="B15" s="19" t="str">
        <v>Not linked</v>
      </c>
      <c r="C15" s="10" t="str">
        <v>Cash, Capex and Headcount read their own frozen rows. An edit to a P&amp;L posting does not move cash, tax, payroll on-costs or headcount; a change that should flow through belongs in D10 (payroll detail: D12).</v>
      </c>
      <c r="D15" s="10"/>
      <c r="E15" s="10"/>
      <c r="F15" s="10"/>
      <c r="G15" s="10"/>
      <c r="H15" s="10"/>
    </row>
    <row r="16" ht="19" customHeight="1">
      <c r="A16" s="10"/>
      <c r="B16" s="20" t="str">
        <v>Sheet</v>
      </c>
      <c r="C16" s="20" t="str">
        <v>Role</v>
      </c>
      <c r="D16" s="20" t="str">
        <v>What it holds</v>
      </c>
      <c r="E16" s="20" t="str">
        <v>Live formulas</v>
      </c>
      <c r="F16" s="20" t="str">
        <v>Input cells</v>
      </c>
      <c r="G16" s="20" t="str">
        <v>Frozen numbers</v>
      </c>
      <c r="H16" s="10"/>
    </row>
    <row r="17" ht="19" customHeight="1">
      <c r="A17" s="10"/>
      <c r="B17" s="21" t="str">
        <v>Summary</v>
      </c>
      <c r="C17" s="21" t="str">
        <v>Results</v>
      </c>
      <c r="D17" s="21" t="str">
        <v>FY2027 P&amp;L by month, from revenue to net income.</v>
      </c>
      <c r="E17" s="21" t="n">
        <v>245</v>
      </c>
      <c r="F17" s="21" t="n">
        <v>0</v>
      </c>
      <c r="G17" s="21" t="n">
        <v>0</v>
      </c>
      <c r="H17" s="10"/>
    </row>
    <row r="18" ht="19" customHeight="1">
      <c r="A18" s="10"/>
      <c r="B18" s="21" t="str">
        <v>P_and_L</v>
      </c>
      <c r="C18" s="21" t="str">
        <v>Calculation</v>
      </c>
      <c r="D18" s="21" t="str">
        <v>Every P&amp;L account × cost centre × month, added up from the postings.</v>
      </c>
      <c r="E18" s="21" t="n">
        <v>7629</v>
      </c>
      <c r="F18" s="21" t="n">
        <v>0</v>
      </c>
      <c r="G18" s="21" t="n">
        <v>0</v>
      </c>
      <c r="H18" s="10"/>
    </row>
    <row r="19" ht="32" customHeight="1">
      <c r="A19" s="10"/>
      <c r="B19" s="21" t="str">
        <v>Cash</v>
      </c>
      <c r="C19" s="21" t="str">
        <v>Results</v>
      </c>
      <c r="D19" s="21" t="str">
        <v>Cash bridge from frozen D10 rows: opening, operating, investing, financing, closing.</v>
      </c>
      <c r="E19" s="21" t="n">
        <v>102</v>
      </c>
      <c r="F19" s="21" t="n">
        <v>0</v>
      </c>
      <c r="G19" s="21" t="n">
        <v>0</v>
      </c>
      <c r="H19" s="10"/>
    </row>
    <row r="20" ht="19" customHeight="1">
      <c r="A20" s="10"/>
      <c r="B20" s="21" t="str">
        <v>Capex</v>
      </c>
      <c r="C20" s="21" t="str">
        <v>Results</v>
      </c>
      <c r="D20" s="21" t="str">
        <v>Capital expenditure and asset schedule from frozen D10 rows.</v>
      </c>
      <c r="E20" s="21" t="n">
        <v>115</v>
      </c>
      <c r="F20" s="21" t="n">
        <v>0</v>
      </c>
      <c r="G20" s="21" t="n">
        <v>0</v>
      </c>
      <c r="H20" s="10"/>
    </row>
    <row r="21" ht="19" customHeight="1">
      <c r="A21" s="10"/>
      <c r="B21" s="21" t="str">
        <v>Headcount</v>
      </c>
      <c r="C21" s="21" t="str">
        <v>Results</v>
      </c>
      <c r="D21" s="21" t="str">
        <v>Headcount, FTE and employees from frozen D10 rows.</v>
      </c>
      <c r="E21" s="21" t="n">
        <v>63</v>
      </c>
      <c r="F21" s="21" t="n">
        <v>0</v>
      </c>
      <c r="G21" s="21" t="n">
        <v>0</v>
      </c>
      <c r="H21" s="10"/>
    </row>
    <row r="22" ht="45" customHeight="1">
      <c r="A22" s="10"/>
      <c r="B22" s="21" t="str">
        <v>Posting_Inputs</v>
      </c>
      <c r="C22" s="21" t="str">
        <v>Frozen data</v>
      </c>
      <c r="D22" s="21" t="str">
        <v>The frozen posting population: one row per posting with its account, cost centre and a live link that gives one Frozen_Data value its P&amp;L sign.</v>
      </c>
      <c r="E22" s="21" t="n">
        <v>3196</v>
      </c>
      <c r="F22" s="21" t="n">
        <v>0</v>
      </c>
      <c r="G22" s="21" t="n">
        <v>12</v>
      </c>
      <c r="H22" s="10"/>
    </row>
    <row r="23" ht="32" customHeight="1">
      <c r="A23" s="10"/>
      <c r="B23" s="21" t="str">
        <v>Frozen_Data</v>
      </c>
      <c r="C23" s="21" t="str">
        <v>Frozen data</v>
      </c>
      <c r="D23" s="21" t="str">
        <v>D10 Base budget values, January–December 2027 (costs positive), and structural constants.</v>
      </c>
      <c r="E23" s="21" t="n">
        <v>283</v>
      </c>
      <c r="F23" s="21" t="n">
        <v>0</v>
      </c>
      <c r="G23" s="21" t="n">
        <v>3128</v>
      </c>
      <c r="H23" s="10"/>
    </row>
    <row r="24" ht="19" customHeight="1">
      <c r="A24" s="10"/>
      <c r="B24" s="21" t="str">
        <v>Checks</v>
      </c>
      <c r="C24" s="21" t="str">
        <v>Reconciliation</v>
      </c>
      <c r="D24" s="21" t="str">
        <v>D10 ties: frozen EXPECTED rows and live DIFFERENCE rows.</v>
      </c>
      <c r="E24" s="21" t="n">
        <v>732</v>
      </c>
      <c r="F24" s="21" t="n">
        <v>0</v>
      </c>
      <c r="G24" s="21" t="n">
        <v>708</v>
      </c>
      <c r="H24" s="10"/>
    </row>
    <row r="25" ht="10" customHeight="1">
      <c r="A25" s="10"/>
      <c r="B25" s="10"/>
      <c r="C25" s="10"/>
      <c r="D25" s="10"/>
      <c r="E25" s="10"/>
      <c r="F25" s="10"/>
      <c r="G25" s="10"/>
      <c r="H25" s="10"/>
    </row>
    <row r="26" ht="24" customHeight="1">
      <c r="A26" s="10"/>
      <c r="B26" s="16" t="str">
        <v>3. How to read Checks</v>
      </c>
      <c r="C26" s="16"/>
      <c r="D26" s="16"/>
      <c r="E26" s="16"/>
      <c r="F26" s="16"/>
      <c r="G26" s="16"/>
      <c r="H26" s="16"/>
    </row>
    <row r="27" ht="32" customHeight="1">
      <c r="A27" s="10"/>
      <c r="B27" s="19" t="str">
        <v>Two rows per tie</v>
      </c>
      <c r="C27" s="10" t="str">
        <v>Each tie has an EXPECTED row and a DIFFERENCE row. EXPECTED holds the D10 release value: a frozen control, not a pass or fail flag, so non-zero expected values are normal. DIFFERENCE is live: this workbook's value minus the D10 value, by month or as one total.</v>
      </c>
      <c r="D27" s="10"/>
      <c r="E27" s="10"/>
      <c r="F27" s="10"/>
      <c r="G27" s="10"/>
      <c r="H27" s="10"/>
    </row>
    <row r="28" ht="19" customHeight="1">
      <c r="A28" s="10"/>
      <c r="B28" s="19" t="str">
        <v>Release state</v>
      </c>
      <c r="C28" s="10" t="str">
        <v>Every difference is 0.00 (tolerance EUR 0.01; headcount, FTE and employee counts 0.000001). A difference outside its tolerance is highlighted red.</v>
      </c>
      <c r="D28" s="10"/>
      <c r="E28" s="10"/>
      <c r="F28" s="10"/>
      <c r="G28" s="10"/>
      <c r="H28" s="10"/>
    </row>
    <row r="29" ht="32" customHeight="1">
      <c r="A29" s="10"/>
      <c r="B29" s="19" t="str">
        <v>After your edit</v>
      </c>
      <c r="C29" s="10" t="str">
        <v>A non-zero difference on a line your edit touches is expected: it shows how far this copy has moved from the D10 release, in the line's own unit and sign. It is not a calculation error. A difference on a line you did not expect to move is worth a look.</v>
      </c>
      <c r="D29" s="10"/>
      <c r="E29" s="10"/>
      <c r="F29" s="10"/>
      <c r="G29" s="10"/>
      <c r="H29" s="10"/>
    </row>
    <row r="30" ht="58" customHeight="1">
      <c r="A30" s="10"/>
      <c r="B30" s="19" t="str">
        <v>Ties in this file</v>
      </c>
      <c r="C30" s="10" t="str">
        <v>59 ties, 708 monthly tie points. 33 tie the statements and schedules to D10: PNL.R1, PNL.R2, PNL.R3, PNL.R7, PNL.REVENUE, PNL.COGS, PNL.GROSS_PROFIT, PNL.PEOPLE, PNL.OPEX, PNL.EBITDA, PNL.DEPRECIATION, PNL.EBIT, PNL.DEP_INTEREST, PNL.NOTE_INTEREST, PNL.EBT, PNL.TAX, PNL.NET_INCOME, CF.OPEN_CASH, CF.CFO, CF.CFI, CF.CFF, CF.CLOSE_CASH, CF.NONCASH_CONVERSION, CAP.ADDITIONS, CAP.GROSS, CAP.ACC_DEP, CAP.NBV, CAP.DEPRECIATION, CAP.PAID, CAP.AP, PPL.HEADCOUNT, PPL.FTE, PPL.EMPLOYEES. 26 BUDGET.* ties repeat the P&amp;L, cash and headcount lines against D10's frozen Budget_Original, a control that the original budget version is unchanged.</v>
      </c>
      <c r="D30" s="10"/>
      <c r="E30" s="10"/>
      <c r="F30" s="10"/>
      <c r="G30" s="10"/>
      <c r="H30" s="10"/>
    </row>
    <row r="31" ht="10" customHeight="1">
      <c r="A31" s="10"/>
      <c r="B31" s="10"/>
      <c r="C31" s="10"/>
      <c r="D31" s="10"/>
      <c r="E31" s="10"/>
      <c r="F31" s="10"/>
      <c r="G31" s="10"/>
      <c r="H31" s="10"/>
    </row>
    <row r="32" ht="24" customHeight="1">
      <c r="A32" s="10"/>
      <c r="B32" s="16" t="str">
        <v>4. Your local copy</v>
      </c>
      <c r="C32" s="16"/>
      <c r="D32" s="16"/>
      <c r="E32" s="16"/>
      <c r="F32" s="16"/>
      <c r="G32" s="16"/>
      <c r="H32" s="16"/>
    </row>
    <row r="33" ht="45" customHeight="1">
      <c r="A33" s="10"/>
      <c r="B33" s="19" t="str">
        <v>Local copy</v>
      </c>
      <c r="C33" s="10" t="str">
        <v>This file is a standalone local user copy. Your edits stay in this file: they never sync to D10, to the other companion workbooks or to any source file, and the file fetches nothing (no external links, no macros). Save an edited copy under a new name to keep the release file. A new release replaces this file; your edits do not carry over.</v>
      </c>
      <c r="D33" s="10"/>
      <c r="E33" s="10"/>
      <c r="F33" s="10"/>
      <c r="G33" s="10"/>
      <c r="H33" s="10"/>
    </row>
    <row r="34" ht="10" customHeight="1">
      <c r="A34" s="10"/>
      <c r="B34" s="10"/>
      <c r="C34" s="10"/>
      <c r="D34" s="10"/>
      <c r="E34" s="10"/>
      <c r="F34" s="10"/>
      <c r="G34" s="10"/>
      <c r="H34" s="10"/>
    </row>
    <row r="35" ht="24" customHeight="1">
      <c r="A35" s="10"/>
      <c r="B35" s="16" t="str">
        <v>5. Worked edit: raise one budget posting</v>
      </c>
      <c r="C35" s="16"/>
      <c r="D35" s="16"/>
      <c r="E35" s="16"/>
      <c r="F35" s="16"/>
      <c r="G35" s="16"/>
      <c r="H35" s="16"/>
    </row>
    <row r="36" ht="19" customHeight="1">
      <c r="A36" s="10"/>
      <c r="B36" s="10" t="str">
        <v>One edit, step by step. Release values and values after the edit come from this workbook's own formulas on a modified copy. Once you have made the edit, Live now equals After the edit.</v>
      </c>
      <c r="C36" s="10"/>
      <c r="D36" s="10"/>
      <c r="E36" s="10"/>
      <c r="F36" s="10"/>
      <c r="G36" s="10"/>
      <c r="H36" s="10"/>
    </row>
    <row r="37" ht="19" customHeight="1">
      <c r="A37" s="10"/>
      <c r="B37" s="20" t="str">
        <v>Step</v>
      </c>
      <c r="C37" s="20" t="str">
        <v>Where</v>
      </c>
      <c r="D37" s="20" t="str">
        <v>What to do and what you see</v>
      </c>
      <c r="E37" s="20"/>
      <c r="F37" s="20"/>
      <c r="G37" s="20"/>
      <c r="H37" s="20"/>
    </row>
    <row r="38" ht="32" customHeight="1">
      <c r="A38" s="10"/>
      <c r="B38" s="22" t="str">
        <v>Step 1</v>
      </c>
      <c r="C38" s="21" t="str">
        <v>Posting_Inputs!H227</v>
      </c>
      <c r="D38" s="21" t="str">
        <v>Find posting GL.OPEX.OPX.MISC (travel, bank and miscellaneous costs, cost centre CORP) on Posting_Inputs. January shows (4,000.00): the formula =-'Frozen_Data'!H227 gives the frozen D10 value its P&amp;L sign.</v>
      </c>
      <c r="E38" s="21"/>
      <c r="F38" s="21"/>
      <c r="G38" s="21"/>
      <c r="H38" s="21"/>
    </row>
    <row r="39" ht="32" customHeight="1">
      <c r="A39" s="10"/>
      <c r="B39" s="22" t="str">
        <v>Step 2</v>
      </c>
      <c r="C39" s="21" t="str">
        <v>Frozen_Data!H227</v>
      </c>
      <c r="D39" s="21" t="str">
        <v>Go to Frozen_Data, row Opex.OPX.MISC, January (H227). Type 5000 over 4000 and press Enter. Frozen_Data keeps D10's sign, so costs are positive there. You are overwriting frozen data in your local copy.</v>
      </c>
      <c r="E39" s="21"/>
      <c r="F39" s="21"/>
      <c r="G39" s="21"/>
      <c r="H39" s="21"/>
    </row>
    <row r="40" ht="32" customHeight="1">
      <c r="A40" s="10"/>
      <c r="B40" s="22" t="str">
        <v>Step 3</v>
      </c>
      <c r="C40" s="21" t="str">
        <v>P_and_L, Summary</v>
      </c>
      <c r="D40" s="21" t="str">
        <v>The P&amp;L line GL.OPEX.OPX.MISC|CORP for FY2027 moves from (48,000.00) to (49,000.00). EBITDA falls by 1,000.00: January from (50,041.38) to (51,041.38), FY2027 from (1,540,974.31) to (1,541,974.31). Brackets mean negative: P&amp;L costs are negative.</v>
      </c>
      <c r="E40" s="21"/>
      <c r="F40" s="21"/>
      <c r="G40" s="21"/>
      <c r="H40" s="21"/>
    </row>
    <row r="41" ht="45" customHeight="1">
      <c r="A41" s="10"/>
      <c r="B41" s="22" t="str">
        <v>Step 4</v>
      </c>
      <c r="C41" s="21" t="str">
        <v>Checks</v>
      </c>
      <c r="D41" s="21" t="str">
        <v>January differences of -1000.00 appear on PNL.OPEX, PNL.EBITDA, PNL.EBIT, PNL.EBT, PNL.NET_INCOME, BUDGET.PNL.OPEX, BUDGET.PNL.EBITDA, BUDGET.PNL.EBIT, BUDGET.PNL.EBT, BUDGET.PNL.NET_INCOME. Cash, Capex and Headcount differences stay 0.00: those schedules read their own frozen rows.</v>
      </c>
      <c r="E41" s="21"/>
      <c r="F41" s="21"/>
      <c r="G41" s="21"/>
      <c r="H41" s="21"/>
    </row>
    <row r="42" ht="19" customHeight="1">
      <c r="A42" s="10"/>
      <c r="B42" s="22" t="str">
        <v>Step 5</v>
      </c>
      <c r="C42" s="21" t="str">
        <v>—</v>
      </c>
      <c r="D42" s="21" t="str">
        <v>Undo (Ctrl+Z), or close the file without saving, to return to the release values.</v>
      </c>
      <c r="E42" s="21"/>
      <c r="F42" s="21"/>
      <c r="G42" s="21"/>
      <c r="H42" s="21"/>
    </row>
    <row r="43" ht="10" customHeight="1">
      <c r="A43" s="10"/>
      <c r="B43" s="10"/>
      <c r="C43" s="10"/>
      <c r="D43" s="10"/>
      <c r="E43" s="10"/>
      <c r="F43" s="10"/>
      <c r="G43" s="10"/>
      <c r="H43" s="10"/>
    </row>
    <row r="44" ht="19" customHeight="1">
      <c r="A44" s="10"/>
      <c r="B44" s="20" t="str">
        <v>Item</v>
      </c>
      <c r="C44" s="20" t="str">
        <v>Cell</v>
      </c>
      <c r="D44" s="20" t="str">
        <v>What it measures</v>
      </c>
      <c r="E44" s="20" t="str">
        <v>Release value</v>
      </c>
      <c r="F44" s="20" t="str">
        <v>After the edit</v>
      </c>
      <c r="G44" s="20" t="str">
        <v>Change</v>
      </c>
      <c r="H44" s="20" t="str">
        <v>Live now</v>
      </c>
    </row>
    <row r="45" ht="32" customHeight="1">
      <c r="A45" s="10"/>
      <c r="B45" s="21" t="str">
        <v>Frozen January value (edited cell)</v>
      </c>
      <c r="C45" s="21" t="str">
        <v>Frozen_Data!H227</v>
      </c>
      <c r="D45" s="21" t="str">
        <v>Frozen D10 value behind posting GL.OPEX.OPX.MISC, January 2027 (costs positive)</v>
      </c>
      <c r="E45" s="24" t="n">
        <v>4000</v>
      </c>
      <c r="F45" s="24" t="n">
        <v>5000</v>
      </c>
      <c r="G45" s="24" t="n">
        <v>1000</v>
      </c>
      <c r="H45" s="25">
        <f>'Frozen_Data'!H227</f>
        <v>4000</v>
      </c>
    </row>
    <row r="46" ht="19" customHeight="1">
      <c r="A46" s="10"/>
      <c r="B46" s="21" t="str">
        <v>P&amp;L line, FY2027</v>
      </c>
      <c r="C46" s="21" t="str">
        <v>P_and_L!E235</v>
      </c>
      <c r="D46" s="21" t="str">
        <v>Travel, bank and miscellaneous costs, cost centre CORP</v>
      </c>
      <c r="E46" s="24" t="n">
        <v>-48000</v>
      </c>
      <c r="F46" s="24" t="n">
        <v>-49000</v>
      </c>
      <c r="G46" s="24" t="n">
        <v>-1000</v>
      </c>
      <c r="H46" s="25">
        <f>'P_and_L'!E235</f>
        <v>-48000</v>
      </c>
    </row>
    <row r="47" ht="19" customHeight="1">
      <c r="A47" s="10"/>
      <c r="B47" s="21" t="str">
        <v>EBITDA, January 2027</v>
      </c>
      <c r="C47" s="21" t="str">
        <v>Summary!H20</v>
      </c>
      <c r="D47" s="21" t="str">
        <v>EBITDA in model month 1</v>
      </c>
      <c r="E47" s="24" t="n">
        <v>-50041.380367647056</v>
      </c>
      <c r="F47" s="24" t="n">
        <v>-51041.380367647056</v>
      </c>
      <c r="G47" s="24" t="n">
        <v>-1000</v>
      </c>
      <c r="H47" s="25">
        <f>'Summary'!H20</f>
        <v>-50041.380367647056</v>
      </c>
    </row>
    <row r="48" ht="19" customHeight="1">
      <c r="A48" s="10"/>
      <c r="B48" s="21" t="str">
        <v>EBITDA, FY2027</v>
      </c>
      <c r="C48" s="21" t="str">
        <v>Summary!E20</v>
      </c>
      <c r="D48" s="21" t="str">
        <v>EBITDA for January–December 2027</v>
      </c>
      <c r="E48" s="24" t="n">
        <v>-1540974.3057075832</v>
      </c>
      <c r="F48" s="24" t="n">
        <v>-1541974.3057075832</v>
      </c>
      <c r="G48" s="24" t="n">
        <v>-1000</v>
      </c>
      <c r="H48" s="25">
        <f>'Summary'!E20</f>
        <v>-1540974.3057075832</v>
      </c>
    </row>
  </sheetData>
  <mergeCells>
    <mergeCell ref="B1:H1"/>
    <mergeCell ref="B2:H2"/>
    <mergeCell ref="B3:H3"/>
    <mergeCell ref="B4:H4"/>
    <mergeCell ref="B5:H5"/>
    <mergeCell ref="B7:H7"/>
    <mergeCell ref="B8:H8"/>
    <mergeCell ref="B12:H12"/>
    <mergeCell ref="C13:H13"/>
    <mergeCell ref="C14:H14"/>
    <mergeCell ref="C15:H15"/>
    <mergeCell ref="B26:H26"/>
    <mergeCell ref="C27:H27"/>
    <mergeCell ref="C28:H28"/>
    <mergeCell ref="C29:H29"/>
    <mergeCell ref="C30:H30"/>
    <mergeCell ref="B32:H32"/>
    <mergeCell ref="C33:H33"/>
    <mergeCell ref="B35:H35"/>
    <mergeCell ref="B36:H36"/>
    <mergeCell ref="D37:H37"/>
    <mergeCell ref="D38:H38"/>
    <mergeCell ref="D39:H39"/>
    <mergeCell ref="D40:H40"/>
    <mergeCell ref="D41:H41"/>
    <mergeCell ref="D42:H42"/>
  </mergeCells>
  <pageMargins left="0.7" right="0.7" top="0.75" bottom="0.75" header="0.3" footer="0.3"/>
</worksheet>
</file>

<file path=xl/worksheets/sheet3.xml><?xml version="1.0" encoding="utf-8"?>
<worksheet xmlns="http://schemas.openxmlformats.org/spreadsheetml/2006/main" xmlns:ns1="http://schemas.openxmlformats.org/officeDocument/2006/relationships">
  <sheetPr>
    <tabColor rgb="FF203864"/>
  </sheetPr>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Frozen FY2027 P&amp;L</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PNL.R1</v>
      </c>
      <c r="B11" s="6" t="str">
        <v>Revenue: subscriptions (R1)</v>
      </c>
      <c r="C11" s="2" t="str">
        <v>EUR</v>
      </c>
      <c r="D11" s="2" t="str">
        <v>SUM</v>
      </c>
      <c r="E11" s="32">
        <f>SUM(H11:S11)</f>
        <v>5880.88602235639</v>
      </c>
      <c r="F11" s="6" t="str"/>
      <c r="G11" s="2"/>
      <c r="H11" s="31">
        <f>SUM('P_and_L'!H11:H19)</f>
        <v>0</v>
      </c>
      <c r="I11" s="31">
        <f>SUM('P_and_L'!I11:I19)</f>
        <v>0</v>
      </c>
      <c r="J11" s="31">
        <f>SUM('P_and_L'!J11:J19)</f>
        <v>0</v>
      </c>
      <c r="K11" s="31">
        <f>SUM('P_and_L'!K11:K19)</f>
        <v>0</v>
      </c>
      <c r="L11" s="31">
        <f>SUM('P_and_L'!L11:L19)</f>
        <v>0</v>
      </c>
      <c r="M11" s="31">
        <f>SUM('P_and_L'!M11:M19)</f>
        <v>0</v>
      </c>
      <c r="N11" s="31">
        <f>SUM('P_and_L'!N11:N19)</f>
        <v>0</v>
      </c>
      <c r="O11" s="31">
        <f>SUM('P_and_L'!O11:O19)</f>
        <v>0</v>
      </c>
      <c r="P11" s="31">
        <f>SUM('P_and_L'!P11:P19)</f>
        <v>0</v>
      </c>
      <c r="Q11" s="31">
        <f>SUM('P_and_L'!Q11:Q19)</f>
        <v>1070.0495742857142</v>
      </c>
      <c r="R11" s="31">
        <f>SUM('P_and_L'!R11:R19)</f>
        <v>1963.150451806689</v>
      </c>
      <c r="S11" s="31">
        <f>SUM('P_and_L'!S11:S19)</f>
        <v>2847.685996263986</v>
      </c>
    </row>
    <row r="12" ht="22" customHeight="1">
      <c r="A12" s="2" t="str">
        <v>PNL.R2</v>
      </c>
      <c r="B12" s="6" t="str">
        <v>Revenue: copy-trading fees (R2)</v>
      </c>
      <c r="C12" s="2" t="str">
        <v>EUR</v>
      </c>
      <c r="D12" s="2" t="str">
        <v>SUM</v>
      </c>
      <c r="E12" s="32">
        <f>SUM(H12:S12)</f>
        <v>0</v>
      </c>
      <c r="F12" s="6" t="str"/>
      <c r="G12" s="2"/>
      <c r="H12" s="31">
        <f>SUM('P_and_L'!H20:H28)</f>
        <v>0</v>
      </c>
      <c r="I12" s="31">
        <f>SUM('P_and_L'!I20:I28)</f>
        <v>0</v>
      </c>
      <c r="J12" s="31">
        <f>SUM('P_and_L'!J20:J28)</f>
        <v>0</v>
      </c>
      <c r="K12" s="31">
        <f>SUM('P_and_L'!K20:K28)</f>
        <v>0</v>
      </c>
      <c r="L12" s="31">
        <f>SUM('P_and_L'!L20:L28)</f>
        <v>0</v>
      </c>
      <c r="M12" s="31">
        <f>SUM('P_and_L'!M20:M28)</f>
        <v>0</v>
      </c>
      <c r="N12" s="31">
        <f>SUM('P_and_L'!N20:N28)</f>
        <v>0</v>
      </c>
      <c r="O12" s="31">
        <f>SUM('P_and_L'!O20:O28)</f>
        <v>0</v>
      </c>
      <c r="P12" s="31">
        <f>SUM('P_and_L'!P20:P28)</f>
        <v>0</v>
      </c>
      <c r="Q12" s="31">
        <f>SUM('P_and_L'!Q20:Q28)</f>
        <v>0</v>
      </c>
      <c r="R12" s="31">
        <f>SUM('P_and_L'!R20:R28)</f>
        <v>0</v>
      </c>
      <c r="S12" s="31">
        <f>SUM('P_and_L'!S20:S28)</f>
        <v>0</v>
      </c>
    </row>
    <row r="13" ht="28" customHeight="1">
      <c r="A13" s="2" t="str">
        <v>PNL.R3</v>
      </c>
      <c r="B13" s="6" t="str">
        <v>Revenue: exchange rebates (R3, switched off)</v>
      </c>
      <c r="C13" s="2" t="str">
        <v>EUR</v>
      </c>
      <c r="D13" s="2" t="str">
        <v>SUM</v>
      </c>
      <c r="E13" s="32">
        <f>SUM(H13:S13)</f>
        <v>0</v>
      </c>
      <c r="F13" s="6" t="str"/>
      <c r="G13" s="2"/>
      <c r="H13" s="31">
        <f>SUM('P_and_L'!H29:H37)</f>
        <v>0</v>
      </c>
      <c r="I13" s="31">
        <f>SUM('P_and_L'!I29:I37)</f>
        <v>0</v>
      </c>
      <c r="J13" s="31">
        <f>SUM('P_and_L'!J29:J37)</f>
        <v>0</v>
      </c>
      <c r="K13" s="31">
        <f>SUM('P_and_L'!K29:K37)</f>
        <v>0</v>
      </c>
      <c r="L13" s="31">
        <f>SUM('P_and_L'!L29:L37)</f>
        <v>0</v>
      </c>
      <c r="M13" s="31">
        <f>SUM('P_and_L'!M29:M37)</f>
        <v>0</v>
      </c>
      <c r="N13" s="31">
        <f>SUM('P_and_L'!N29:N37)</f>
        <v>0</v>
      </c>
      <c r="O13" s="31">
        <f>SUM('P_and_L'!O29:O37)</f>
        <v>0</v>
      </c>
      <c r="P13" s="31">
        <f>SUM('P_and_L'!P29:P37)</f>
        <v>0</v>
      </c>
      <c r="Q13" s="31">
        <f>SUM('P_and_L'!Q29:Q37)</f>
        <v>0</v>
      </c>
      <c r="R13" s="31">
        <f>SUM('P_and_L'!R29:R37)</f>
        <v>0</v>
      </c>
      <c r="S13" s="31">
        <f>SUM('P_and_L'!S29:S37)</f>
        <v>0</v>
      </c>
    </row>
    <row r="14" ht="22" customHeight="1">
      <c r="A14" s="2" t="str">
        <v>PNL.R7</v>
      </c>
      <c r="B14" s="6" t="str">
        <v>Revenue: B2B licences (R7)</v>
      </c>
      <c r="C14" s="2" t="str">
        <v>EUR</v>
      </c>
      <c r="D14" s="2" t="str">
        <v>SUM</v>
      </c>
      <c r="E14" s="32">
        <f>SUM(H14:S14)</f>
        <v>0</v>
      </c>
      <c r="F14" s="6" t="str"/>
      <c r="G14" s="2"/>
      <c r="H14" s="31">
        <f>SUM('P_and_L'!H38:H55)</f>
        <v>0</v>
      </c>
      <c r="I14" s="31">
        <f>SUM('P_and_L'!I38:I55)</f>
        <v>0</v>
      </c>
      <c r="J14" s="31">
        <f>SUM('P_and_L'!J38:J55)</f>
        <v>0</v>
      </c>
      <c r="K14" s="31">
        <f>SUM('P_and_L'!K38:K55)</f>
        <v>0</v>
      </c>
      <c r="L14" s="31">
        <f>SUM('P_and_L'!L38:L55)</f>
        <v>0</v>
      </c>
      <c r="M14" s="31">
        <f>SUM('P_and_L'!M38:M55)</f>
        <v>0</v>
      </c>
      <c r="N14" s="31">
        <f>SUM('P_and_L'!N38:N55)</f>
        <v>0</v>
      </c>
      <c r="O14" s="31">
        <f>SUM('P_and_L'!O38:O55)</f>
        <v>0</v>
      </c>
      <c r="P14" s="31">
        <f>SUM('P_and_L'!P38:P55)</f>
        <v>0</v>
      </c>
      <c r="Q14" s="31">
        <f>SUM('P_and_L'!Q38:Q55)</f>
        <v>0</v>
      </c>
      <c r="R14" s="31">
        <f>SUM('P_and_L'!R38:R55)</f>
        <v>0</v>
      </c>
      <c r="S14" s="31">
        <f>SUM('P_and_L'!S38:S55)</f>
        <v>0</v>
      </c>
    </row>
    <row r="15" ht="22" customHeight="1">
      <c r="A15" s="2" t="str">
        <v>PNL.REVENUE</v>
      </c>
      <c r="B15" s="6" t="str">
        <v>Revenue</v>
      </c>
      <c r="C15" s="2" t="str">
        <v>EUR</v>
      </c>
      <c r="D15" s="2" t="str">
        <v>SUM</v>
      </c>
      <c r="E15" s="32">
        <f>SUM(H15:S15)</f>
        <v>5880.88602235639</v>
      </c>
      <c r="F15" s="6" t="str"/>
      <c r="G15" s="2"/>
      <c r="H15" s="32">
        <f>SUM(H11,H12,H13,H14)</f>
        <v>0</v>
      </c>
      <c r="I15" s="32">
        <f>SUM(I11,I12,I13,I14)</f>
        <v>0</v>
      </c>
      <c r="J15" s="32">
        <f>SUM(J11,J12,J13,J14)</f>
        <v>0</v>
      </c>
      <c r="K15" s="32">
        <f>SUM(K11,K12,K13,K14)</f>
        <v>0</v>
      </c>
      <c r="L15" s="32">
        <f>SUM(L11,L12,L13,L14)</f>
        <v>0</v>
      </c>
      <c r="M15" s="32">
        <f>SUM(M11,M12,M13,M14)</f>
        <v>0</v>
      </c>
      <c r="N15" s="32">
        <f>SUM(N11,N12,N13,N14)</f>
        <v>0</v>
      </c>
      <c r="O15" s="32">
        <f>SUM(O11,O12,O13,O14)</f>
        <v>0</v>
      </c>
      <c r="P15" s="32">
        <f>SUM(P11,P12,P13,P14)</f>
        <v>0</v>
      </c>
      <c r="Q15" s="32">
        <f>SUM(Q11,Q12,Q13,Q14)</f>
        <v>1070.0495742857142</v>
      </c>
      <c r="R15" s="32">
        <f>SUM(R11,R12,R13,R14)</f>
        <v>1963.150451806689</v>
      </c>
      <c r="S15" s="32">
        <f>SUM(S11,S12,S13,S14)</f>
        <v>2847.685996263986</v>
      </c>
    </row>
    <row r="16" ht="22" customHeight="1">
      <c r="A16" s="2" t="str">
        <v>PNL.COGS</v>
      </c>
      <c r="B16" s="6" t="str">
        <v>Cost of revenue</v>
      </c>
      <c r="C16" s="2" t="str">
        <v>EUR</v>
      </c>
      <c r="D16" s="2" t="str">
        <v>SUM</v>
      </c>
      <c r="E16" s="32">
        <f>SUM(H16:S16)</f>
        <v>-19576.061339565284</v>
      </c>
      <c r="F16" s="6" t="str"/>
      <c r="G16" s="2"/>
      <c r="H16" s="31">
        <f>SUM('P_and_L'!H272:H388)</f>
        <v>0</v>
      </c>
      <c r="I16" s="31">
        <f>SUM('P_and_L'!I272:I388)</f>
        <v>0</v>
      </c>
      <c r="J16" s="31">
        <f>SUM('P_and_L'!J272:J388)</f>
        <v>0</v>
      </c>
      <c r="K16" s="31">
        <f>SUM('P_and_L'!K272:K388)</f>
        <v>-1933.913043478261</v>
      </c>
      <c r="L16" s="31">
        <f>SUM('P_and_L'!L272:L388)</f>
        <v>-1933.913043478261</v>
      </c>
      <c r="M16" s="31">
        <f>SUM('P_and_L'!M272:M388)</f>
        <v>-1933.913043478261</v>
      </c>
      <c r="N16" s="31">
        <f>SUM('P_and_L'!N272:N388)</f>
        <v>-1933.913043478261</v>
      </c>
      <c r="O16" s="31">
        <f>SUM('P_and_L'!O272:O388)</f>
        <v>-1933.913043478261</v>
      </c>
      <c r="P16" s="31">
        <f>SUM('P_and_L'!P272:P388)</f>
        <v>-1933.913043478261</v>
      </c>
      <c r="Q16" s="31">
        <f>SUM('P_and_L'!Q272:Q388)</f>
        <v>-2488.39033280392</v>
      </c>
      <c r="R16" s="31">
        <f>SUM('P_and_L'!R272:R388)</f>
        <v>-2649.9387248735065</v>
      </c>
      <c r="S16" s="31">
        <f>SUM('P_and_L'!S272:S388)</f>
        <v>-2834.25402101829</v>
      </c>
    </row>
    <row r="17" ht="22" customHeight="1">
      <c r="A17" s="2" t="str">
        <v>PNL.GROSS_PROFIT</v>
      </c>
      <c r="B17" s="6" t="str">
        <v>Gross profit</v>
      </c>
      <c r="C17" s="2" t="str">
        <v>EUR</v>
      </c>
      <c r="D17" s="2" t="str">
        <v>SUM</v>
      </c>
      <c r="E17" s="32">
        <f>SUM(H17:S17)</f>
        <v>-13695.175317208894</v>
      </c>
      <c r="F17" s="6" t="str"/>
      <c r="G17" s="2"/>
      <c r="H17" s="32">
        <f>SUM(H15,H16)</f>
        <v>0</v>
      </c>
      <c r="I17" s="32">
        <f>SUM(I15,I16)</f>
        <v>0</v>
      </c>
      <c r="J17" s="32">
        <f>SUM(J15,J16)</f>
        <v>0</v>
      </c>
      <c r="K17" s="32">
        <f>SUM(K15,K16)</f>
        <v>-1933.913043478261</v>
      </c>
      <c r="L17" s="32">
        <f>SUM(L15,L16)</f>
        <v>-1933.913043478261</v>
      </c>
      <c r="M17" s="32">
        <f>SUM(M15,M16)</f>
        <v>-1933.913043478261</v>
      </c>
      <c r="N17" s="32">
        <f>SUM(N15,N16)</f>
        <v>-1933.913043478261</v>
      </c>
      <c r="O17" s="32">
        <f>SUM(O15,O16)</f>
        <v>-1933.913043478261</v>
      </c>
      <c r="P17" s="32">
        <f>SUM(P15,P16)</f>
        <v>-1933.913043478261</v>
      </c>
      <c r="Q17" s="32">
        <f>SUM(Q15,Q16)</f>
        <v>-1418.3407585182058</v>
      </c>
      <c r="R17" s="32">
        <f>SUM(R15,R16)</f>
        <v>-686.7882730668175</v>
      </c>
      <c r="S17" s="32">
        <f>SUM(S15,S16)</f>
        <v>13.431975245695867</v>
      </c>
    </row>
    <row r="18" ht="22" customHeight="1">
      <c r="A18" s="2" t="str">
        <v>PNL.PEOPLE</v>
      </c>
      <c r="B18" s="6" t="str">
        <v>People costs</v>
      </c>
      <c r="C18" s="2" t="str">
        <v>EUR</v>
      </c>
      <c r="D18" s="2" t="str">
        <v>SUM</v>
      </c>
      <c r="E18" s="32">
        <f>SUM(H18:S18)</f>
        <v>-820315.476</v>
      </c>
      <c r="F18" s="6" t="str"/>
      <c r="G18" s="2"/>
      <c r="H18" s="31">
        <f>SUM('P_and_L'!H479:H559)</f>
        <v>-20363.861249999998</v>
      </c>
      <c r="I18" s="31">
        <f>SUM('P_and_L'!I479:I559)</f>
        <v>-29860.2225</v>
      </c>
      <c r="J18" s="31">
        <f>SUM('P_and_L'!J479:J559)</f>
        <v>-38376.87</v>
      </c>
      <c r="K18" s="31">
        <f>SUM('P_and_L'!K479:K559)</f>
        <v>-55374.22125</v>
      </c>
      <c r="L18" s="31">
        <f>SUM('P_and_L'!L479:L559)</f>
        <v>-63890.86875</v>
      </c>
      <c r="M18" s="31">
        <f>SUM('P_and_L'!M479:M559)</f>
        <v>-63890.86875</v>
      </c>
      <c r="N18" s="31">
        <f>SUM('P_and_L'!N479:N559)</f>
        <v>-63890.86875</v>
      </c>
      <c r="O18" s="31">
        <f>SUM('P_and_L'!O479:O559)</f>
        <v>-79473.13875</v>
      </c>
      <c r="P18" s="31">
        <f>SUM('P_and_L'!P479:P559)</f>
        <v>-97682.09025</v>
      </c>
      <c r="Q18" s="31">
        <f>SUM('P_and_L'!Q479:Q559)</f>
        <v>-102504.15525</v>
      </c>
      <c r="R18" s="31">
        <f>SUM('P_and_L'!R479:R559)</f>
        <v>-102504.15525</v>
      </c>
      <c r="S18" s="31">
        <f>SUM('P_and_L'!S479:S559)</f>
        <v>-102504.15525</v>
      </c>
    </row>
    <row r="19" ht="22" customHeight="1">
      <c r="A19" s="2" t="str">
        <v>PNL.OPEX</v>
      </c>
      <c r="B19" s="6" t="str">
        <v>Operating expenses</v>
      </c>
      <c r="C19" s="2" t="str">
        <v>EUR</v>
      </c>
      <c r="D19" s="2" t="str">
        <v>SUM</v>
      </c>
      <c r="E19" s="32">
        <f>SUM(H19:S19)</f>
        <v>-706963.6543903743</v>
      </c>
      <c r="F19" s="6" t="str"/>
      <c r="G19" s="2"/>
      <c r="H19" s="31">
        <f>SUM('P_and_L'!H101:H271,'P_and_L'!H389:H478,'P_and_L'!H578:H595)</f>
        <v>-29677.519117647058</v>
      </c>
      <c r="I19" s="31">
        <f>SUM('P_and_L'!I101:I271,'P_and_L'!I389:I478,'P_and_L'!I578:I595)</f>
        <v>-29393.675</v>
      </c>
      <c r="J19" s="31">
        <f>SUM('P_and_L'!J101:J271,'P_and_L'!J389:J478,'P_and_L'!J578:J595)</f>
        <v>-29119.625</v>
      </c>
      <c r="K19" s="31">
        <f>SUM('P_and_L'!K101:K271,'P_and_L'!K389:K478,'P_and_L'!K578:K595)</f>
        <v>-50865.13611111111</v>
      </c>
      <c r="L19" s="31">
        <f>SUM('P_and_L'!L101:L271,'P_and_L'!L389:L478,'P_and_L'!L578:L595)</f>
        <v>-42668.83611111111</v>
      </c>
      <c r="M19" s="31">
        <f>SUM('P_and_L'!M101:M271,'P_and_L'!M389:M478,'P_and_L'!M578:M595)</f>
        <v>-33659.83611111111</v>
      </c>
      <c r="N19" s="31">
        <f>SUM('P_and_L'!N101:N271,'P_and_L'!N389:N478,'P_and_L'!N578:N595)</f>
        <v>-33659.83611111111</v>
      </c>
      <c r="O19" s="31">
        <f>SUM('P_and_L'!O101:O271,'P_and_L'!O389:O478,'P_and_L'!O578:O595)</f>
        <v>-93294.48611111111</v>
      </c>
      <c r="P19" s="31">
        <f>SUM('P_and_L'!P101:P271,'P_and_L'!P389:P478,'P_and_L'!P578:P595)</f>
        <v>-61232.73611111111</v>
      </c>
      <c r="Q19" s="31">
        <f>SUM('P_and_L'!Q101:Q271,'P_and_L'!Q389:Q478,'P_and_L'!Q578:Q595)</f>
        <v>-102928.71111111112</v>
      </c>
      <c r="R19" s="31">
        <f>SUM('P_and_L'!R101:R271,'P_and_L'!R389:R478,'P_and_L'!R578:R595)</f>
        <v>-97838.20883838383</v>
      </c>
      <c r="S19" s="31">
        <f>SUM('P_and_L'!S101:S271,'P_and_L'!S389:S478,'P_and_L'!S578:S595)</f>
        <v>-102625.04865656566</v>
      </c>
    </row>
    <row r="20" ht="22" customHeight="1">
      <c r="A20" s="2" t="str">
        <v>PNL.EBITDA</v>
      </c>
      <c r="B20" s="6" t="str">
        <v>EBITDA</v>
      </c>
      <c r="C20" s="2" t="str">
        <v>EUR</v>
      </c>
      <c r="D20" s="2" t="str">
        <v>SUM</v>
      </c>
      <c r="E20" s="32">
        <f>SUM(H20:S20)</f>
        <v>-1540974.3057075832</v>
      </c>
      <c r="F20" s="6" t="str"/>
      <c r="G20" s="2"/>
      <c r="H20" s="32">
        <f>SUM(H17,H18,H19)</f>
        <v>-50041.380367647056</v>
      </c>
      <c r="I20" s="32">
        <f>SUM(I17,I18,I19)</f>
        <v>-59253.8975</v>
      </c>
      <c r="J20" s="32">
        <f>SUM(J17,J18,J19)</f>
        <v>-67496.495</v>
      </c>
      <c r="K20" s="32">
        <f>SUM(K17,K18,K19)</f>
        <v>-108173.27040458938</v>
      </c>
      <c r="L20" s="32">
        <f>SUM(L17,L18,L19)</f>
        <v>-108493.61790458937</v>
      </c>
      <c r="M20" s="32">
        <f>SUM(M17,M18,M19)</f>
        <v>-99484.61790458937</v>
      </c>
      <c r="N20" s="32">
        <f>SUM(N17,N18,N19)</f>
        <v>-99484.61790458937</v>
      </c>
      <c r="O20" s="32">
        <f>SUM(O17,O18,O19)</f>
        <v>-174701.53790458938</v>
      </c>
      <c r="P20" s="32">
        <f>SUM(P17,P18,P19)</f>
        <v>-160848.73940458937</v>
      </c>
      <c r="Q20" s="32">
        <f>SUM(Q17,Q18,Q19)</f>
        <v>-206851.2071196293</v>
      </c>
      <c r="R20" s="32">
        <f>SUM(R17,R18,R19)</f>
        <v>-201029.15236145063</v>
      </c>
      <c r="S20" s="32">
        <f>SUM(S17,S18,S19)</f>
        <v>-205115.77193131996</v>
      </c>
    </row>
    <row r="21" ht="22" customHeight="1">
      <c r="A21" s="2" t="str">
        <v>PNL.DEPRECIATION</v>
      </c>
      <c r="B21" s="6" t="str">
        <v>Depreciation</v>
      </c>
      <c r="C21" s="2" t="str">
        <v>EUR</v>
      </c>
      <c r="D21" s="2" t="str">
        <v>SUM</v>
      </c>
      <c r="E21" s="32">
        <f>SUM(H21:S21)</f>
        <v>-7222.222222222222</v>
      </c>
      <c r="F21" s="6" t="str"/>
      <c r="G21" s="2"/>
      <c r="H21" s="31">
        <f>SUM('P_and_L'!H560:H577)</f>
        <v>-208.33333333333331</v>
      </c>
      <c r="I21" s="31">
        <f>SUM('P_and_L'!I560:I577)</f>
        <v>-277.77777777777777</v>
      </c>
      <c r="J21" s="31">
        <f>SUM('P_and_L'!J560:J577)</f>
        <v>-347.22222222222223</v>
      </c>
      <c r="K21" s="31">
        <f>SUM('P_and_L'!K560:K577)</f>
        <v>-486.1111111111111</v>
      </c>
      <c r="L21" s="31">
        <f>SUM('P_and_L'!L560:L577)</f>
        <v>-555.5555555555555</v>
      </c>
      <c r="M21" s="31">
        <f>SUM('P_and_L'!M560:M577)</f>
        <v>-555.5555555555555</v>
      </c>
      <c r="N21" s="31">
        <f>SUM('P_and_L'!N560:N577)</f>
        <v>-555.5555555555555</v>
      </c>
      <c r="O21" s="31">
        <f>SUM('P_and_L'!O560:O577)</f>
        <v>-694.4444444444445</v>
      </c>
      <c r="P21" s="31">
        <f>SUM('P_and_L'!P560:P577)</f>
        <v>-833.3333333333333</v>
      </c>
      <c r="Q21" s="31">
        <f>SUM('P_and_L'!Q560:Q577)</f>
        <v>-902.7777777777777</v>
      </c>
      <c r="R21" s="31">
        <f>SUM('P_and_L'!R560:R577)</f>
        <v>-902.7777777777777</v>
      </c>
      <c r="S21" s="31">
        <f>SUM('P_and_L'!S560:S577)</f>
        <v>-902.7777777777777</v>
      </c>
    </row>
    <row r="22" ht="22" customHeight="1">
      <c r="A22" s="2" t="str">
        <v>PNL.EBIT</v>
      </c>
      <c r="B22" s="6" t="str">
        <v>EBIT (operating result)</v>
      </c>
      <c r="C22" s="2" t="str">
        <v>EUR</v>
      </c>
      <c r="D22" s="2" t="str">
        <v>SUM</v>
      </c>
      <c r="E22" s="32">
        <f>SUM(H22:S22)</f>
        <v>-1548196.5279298055</v>
      </c>
      <c r="F22" s="6" t="str"/>
      <c r="G22" s="2"/>
      <c r="H22" s="32">
        <f>SUM(H20,H21)</f>
        <v>-50249.71370098039</v>
      </c>
      <c r="I22" s="32">
        <f>SUM(I20,I21)</f>
        <v>-59531.67527777778</v>
      </c>
      <c r="J22" s="32">
        <f>SUM(J20,J21)</f>
        <v>-67843.71722222221</v>
      </c>
      <c r="K22" s="32">
        <f>SUM(K20,K21)</f>
        <v>-108659.38151570049</v>
      </c>
      <c r="L22" s="32">
        <f>SUM(L20,L21)</f>
        <v>-109049.17346014493</v>
      </c>
      <c r="M22" s="32">
        <f>SUM(M20,M21)</f>
        <v>-100040.17346014493</v>
      </c>
      <c r="N22" s="32">
        <f>SUM(N20,N21)</f>
        <v>-100040.17346014493</v>
      </c>
      <c r="O22" s="32">
        <f>SUM(O20,O21)</f>
        <v>-175395.98234903382</v>
      </c>
      <c r="P22" s="32">
        <f>SUM(P20,P21)</f>
        <v>-161682.07273792272</v>
      </c>
      <c r="Q22" s="32">
        <f>SUM(Q20,Q21)</f>
        <v>-207753.9848974071</v>
      </c>
      <c r="R22" s="32">
        <f>SUM(R20,R21)</f>
        <v>-201931.9301392284</v>
      </c>
      <c r="S22" s="32">
        <f>SUM(S20,S21)</f>
        <v>-206018.54970909774</v>
      </c>
    </row>
    <row r="23" ht="22" customHeight="1">
      <c r="A23" s="2" t="str">
        <v>PNL.DEP_INTEREST</v>
      </c>
      <c r="B23" s="6" t="str">
        <v>Interest income on deposits</v>
      </c>
      <c r="C23" s="2" t="str">
        <v>EUR</v>
      </c>
      <c r="D23" s="2" t="str">
        <v>SUM</v>
      </c>
      <c r="E23" s="32">
        <f>SUM(H23:S23)</f>
        <v>26844.91748302429</v>
      </c>
      <c r="F23" s="6" t="str"/>
      <c r="G23" s="2"/>
      <c r="H23" s="31">
        <f>SUM('P_and_L'!H65:H73)</f>
        <v>0</v>
      </c>
      <c r="I23" s="31">
        <f>SUM('P_and_L'!I65:I73)</f>
        <v>1255.7951734375</v>
      </c>
      <c r="J23" s="31">
        <f>SUM('P_and_L'!J65:J73)</f>
        <v>1173.567740382238</v>
      </c>
      <c r="K23" s="31">
        <f>SUM('P_and_L'!K65:K73)</f>
        <v>1087.1965188077158</v>
      </c>
      <c r="L23" s="31">
        <f>SUM('P_and_L'!L65:L73)</f>
        <v>979.8132066437256</v>
      </c>
      <c r="M23" s="31">
        <f>SUM('P_and_L'!M65:M73)</f>
        <v>828.9255757712936</v>
      </c>
      <c r="N23" s="31">
        <f>SUM('P_and_L'!N65:N73)</f>
        <v>691.219710360271</v>
      </c>
      <c r="O23" s="31">
        <f>SUM('P_and_L'!O65:O73)</f>
        <v>567.7279626174845</v>
      </c>
      <c r="P23" s="31">
        <f>SUM('P_and_L'!P65:P73)</f>
        <v>5367.33526269002</v>
      </c>
      <c r="Q23" s="31">
        <f>SUM('P_and_L'!Q65:Q73)</f>
        <v>5183.925070012646</v>
      </c>
      <c r="R23" s="31">
        <f>SUM('P_and_L'!R65:R73)</f>
        <v>4980.470055255518</v>
      </c>
      <c r="S23" s="31">
        <f>SUM('P_and_L'!S65:S73)</f>
        <v>4728.941207045876</v>
      </c>
    </row>
    <row r="24" ht="22" customHeight="1">
      <c r="A24" s="2" t="str">
        <v>PNL.NOTE_INTEREST</v>
      </c>
      <c r="B24" s="6" t="str">
        <v>Convertible note interest</v>
      </c>
      <c r="C24" s="2" t="str">
        <v>EUR</v>
      </c>
      <c r="D24" s="2" t="str">
        <v>SUM</v>
      </c>
      <c r="E24" s="32">
        <f>SUM(H24:S24)</f>
        <v>-29166.666666666668</v>
      </c>
      <c r="F24" s="6" t="str"/>
      <c r="G24" s="2"/>
      <c r="H24" s="31">
        <f>SUM('P_and_L'!H56:H64)</f>
        <v>-4166.666666666667</v>
      </c>
      <c r="I24" s="31">
        <f>SUM('P_and_L'!I56:I64)</f>
        <v>-4166.666666666667</v>
      </c>
      <c r="J24" s="31">
        <f>SUM('P_and_L'!J56:J64)</f>
        <v>-4166.666666666667</v>
      </c>
      <c r="K24" s="31">
        <f>SUM('P_and_L'!K56:K64)</f>
        <v>-4166.666666666667</v>
      </c>
      <c r="L24" s="31">
        <f>SUM('P_and_L'!L56:L64)</f>
        <v>-4166.666666666667</v>
      </c>
      <c r="M24" s="31">
        <f>SUM('P_and_L'!M56:M64)</f>
        <v>-4166.666666666667</v>
      </c>
      <c r="N24" s="31">
        <f>SUM('P_and_L'!N56:N64)</f>
        <v>-4166.666666666667</v>
      </c>
      <c r="O24" s="31">
        <f>SUM('P_and_L'!O56:O64)</f>
        <v>0</v>
      </c>
      <c r="P24" s="31">
        <f>SUM('P_and_L'!P56:P64)</f>
        <v>0</v>
      </c>
      <c r="Q24" s="31">
        <f>SUM('P_and_L'!Q56:Q64)</f>
        <v>0</v>
      </c>
      <c r="R24" s="31">
        <f>SUM('P_and_L'!R56:R64)</f>
        <v>0</v>
      </c>
      <c r="S24" s="31">
        <f>SUM('P_and_L'!S56:S64)</f>
        <v>0</v>
      </c>
    </row>
    <row r="25" ht="22" customHeight="1">
      <c r="A25" s="2" t="str">
        <v>PNL.EBT</v>
      </c>
      <c r="B25" s="6" t="str">
        <v>Earnings before tax</v>
      </c>
      <c r="C25" s="2" t="str">
        <v>EUR</v>
      </c>
      <c r="D25" s="2" t="str">
        <v>SUM</v>
      </c>
      <c r="E25" s="32">
        <f>SUM(H25:S25)</f>
        <v>-1550518.277113448</v>
      </c>
      <c r="F25" s="6" t="str"/>
      <c r="G25" s="2"/>
      <c r="H25" s="32">
        <f>SUM(H22,H23,H24)</f>
        <v>-54416.380367647056</v>
      </c>
      <c r="I25" s="32">
        <f>SUM(I22,I23,I24)</f>
        <v>-62442.54677100695</v>
      </c>
      <c r="J25" s="32">
        <f>SUM(J22,J23,J24)</f>
        <v>-70836.81614850664</v>
      </c>
      <c r="K25" s="32">
        <f>SUM(K22,K23,K24)</f>
        <v>-111738.85166355944</v>
      </c>
      <c r="L25" s="32">
        <f>SUM(L22,L23,L24)</f>
        <v>-112236.02692016787</v>
      </c>
      <c r="M25" s="32">
        <f>SUM(M22,M23,M24)</f>
        <v>-103377.9145510403</v>
      </c>
      <c r="N25" s="32">
        <f>SUM(N22,N23,N24)</f>
        <v>-103515.62041645132</v>
      </c>
      <c r="O25" s="32">
        <f>SUM(O22,O23,O24)</f>
        <v>-174828.25438641635</v>
      </c>
      <c r="P25" s="32">
        <f>SUM(P22,P23,P24)</f>
        <v>-156314.7374752327</v>
      </c>
      <c r="Q25" s="32">
        <f>SUM(Q22,Q23,Q24)</f>
        <v>-202570.05982739443</v>
      </c>
      <c r="R25" s="32">
        <f>SUM(R22,R23,R24)</f>
        <v>-196951.4600839729</v>
      </c>
      <c r="S25" s="32">
        <f>SUM(S22,S23,S24)</f>
        <v>-201289.60850205188</v>
      </c>
    </row>
    <row r="26" ht="22" customHeight="1">
      <c r="A26" s="2" t="str">
        <v>PNL.TAX</v>
      </c>
      <c r="B26" s="6" t="str">
        <v>Income tax</v>
      </c>
      <c r="C26" s="2" t="str">
        <v>EUR</v>
      </c>
      <c r="D26" s="2" t="str">
        <v>SUM</v>
      </c>
      <c r="E26" s="32">
        <f>SUM(H26:S26)</f>
        <v>0</v>
      </c>
      <c r="F26" s="6" t="str"/>
      <c r="G26" s="2"/>
      <c r="H26" s="31">
        <f>SUM('P_and_L'!H74:H100)</f>
        <v>0</v>
      </c>
      <c r="I26" s="31">
        <f>SUM('P_and_L'!I74:I100)</f>
        <v>0</v>
      </c>
      <c r="J26" s="31">
        <f>SUM('P_and_L'!J74:J100)</f>
        <v>0</v>
      </c>
      <c r="K26" s="31">
        <f>SUM('P_and_L'!K74:K100)</f>
        <v>0</v>
      </c>
      <c r="L26" s="31">
        <f>SUM('P_and_L'!L74:L100)</f>
        <v>0</v>
      </c>
      <c r="M26" s="31">
        <f>SUM('P_and_L'!M74:M100)</f>
        <v>0</v>
      </c>
      <c r="N26" s="31">
        <f>SUM('P_and_L'!N74:N100)</f>
        <v>0</v>
      </c>
      <c r="O26" s="31">
        <f>SUM('P_and_L'!O74:O100)</f>
        <v>0</v>
      </c>
      <c r="P26" s="31">
        <f>SUM('P_and_L'!P74:P100)</f>
        <v>0</v>
      </c>
      <c r="Q26" s="31">
        <f>SUM('P_and_L'!Q74:Q100)</f>
        <v>0</v>
      </c>
      <c r="R26" s="31">
        <f>SUM('P_and_L'!R74:R100)</f>
        <v>0</v>
      </c>
      <c r="S26" s="31">
        <f>SUM('P_and_L'!S74:S100)</f>
        <v>0</v>
      </c>
    </row>
    <row r="27" ht="22" customHeight="1">
      <c r="A27" s="2" t="str">
        <v>PNL.NET_INCOME</v>
      </c>
      <c r="B27" s="6" t="str">
        <v>Net income</v>
      </c>
      <c r="C27" s="2" t="str">
        <v>EUR</v>
      </c>
      <c r="D27" s="2" t="str">
        <v>SUM</v>
      </c>
      <c r="E27" s="32">
        <f>SUM(H27:S27)</f>
        <v>-1550518.277113448</v>
      </c>
      <c r="F27" s="6" t="str"/>
      <c r="G27" s="2"/>
      <c r="H27" s="32">
        <f>SUM(H25,H26)</f>
        <v>-54416.380367647056</v>
      </c>
      <c r="I27" s="32">
        <f>SUM(I25,I26)</f>
        <v>-62442.54677100695</v>
      </c>
      <c r="J27" s="32">
        <f>SUM(J25,J26)</f>
        <v>-70836.81614850664</v>
      </c>
      <c r="K27" s="32">
        <f>SUM(K25,K26)</f>
        <v>-111738.85166355944</v>
      </c>
      <c r="L27" s="32">
        <f>SUM(L25,L26)</f>
        <v>-112236.02692016787</v>
      </c>
      <c r="M27" s="32">
        <f>SUM(M25,M26)</f>
        <v>-103377.9145510403</v>
      </c>
      <c r="N27" s="32">
        <f>SUM(N25,N26)</f>
        <v>-103515.62041645132</v>
      </c>
      <c r="O27" s="32">
        <f>SUM(O25,O26)</f>
        <v>-174828.25438641635</v>
      </c>
      <c r="P27" s="32">
        <f>SUM(P25,P26)</f>
        <v>-156314.7374752327</v>
      </c>
      <c r="Q27" s="32">
        <f>SUM(Q25,Q26)</f>
        <v>-202570.05982739443</v>
      </c>
      <c r="R27" s="32">
        <f>SUM(R25,R26)</f>
        <v>-196951.4600839729</v>
      </c>
      <c r="S27" s="32">
        <f>SUM(S25,S26)</f>
        <v>-201289.60850205188</v>
      </c>
    </row>
  </sheetData>
  <mergeCells>
    <mergeCell ref="B1:F1"/>
    <mergeCell ref="B2:F2"/>
    <mergeCell ref="B3:F3"/>
    <mergeCell ref="B4:F4"/>
    <mergeCell ref="B5:F5"/>
  </mergeCells>
  <pageMargins left="0.7" right="0.7" top="0.75" bottom="0.75" header="0.3" footer="0.3"/>
  <tableParts count="1">
    <tablePart ns1:id="R9168ff0c71154892"/>
  </tableParts>
</worksheet>
</file>

<file path=xl/worksheets/sheet4.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Budget FY2027 — full account × cost centre</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Account / cost centre</v>
      </c>
      <c r="B10" s="30" t="str">
        <v>Account name</v>
      </c>
      <c r="C10" s="30" t="str">
        <v>Cost centre</v>
      </c>
      <c r="D10" s="30" t="str">
        <v>Statement line</v>
      </c>
      <c r="E10" s="30" t="str">
        <v>FY2027</v>
      </c>
      <c r="F10" s="30" t="str">
        <v>Nature / function</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GL.REV.R1|MGMT</v>
      </c>
      <c r="B11" s="6" t="str">
        <v>Revenue: subscriptions</v>
      </c>
      <c r="C11" s="2" t="str">
        <v>MGMT</v>
      </c>
      <c r="D11" s="2" t="str">
        <v>Revenue</v>
      </c>
      <c r="E11" s="32">
        <f>SUM(H11:S11)</f>
        <v>0</v>
      </c>
      <c r="F11" s="6" t="str">
        <v>Revenue / Revenue</v>
      </c>
      <c r="G11" s="2"/>
      <c r="H11" s="32">
        <f>0</f>
        <v>0</v>
      </c>
      <c r="I11" s="32">
        <f>0</f>
        <v>0</v>
      </c>
      <c r="J11" s="32">
        <f>0</f>
        <v>0</v>
      </c>
      <c r="K11" s="32">
        <f>0</f>
        <v>0</v>
      </c>
      <c r="L11" s="32">
        <f>0</f>
        <v>0</v>
      </c>
      <c r="M11" s="32">
        <f>0</f>
        <v>0</v>
      </c>
      <c r="N11" s="32">
        <f>0</f>
        <v>0</v>
      </c>
      <c r="O11" s="32">
        <f>0</f>
        <v>0</v>
      </c>
      <c r="P11" s="32">
        <f>0</f>
        <v>0</v>
      </c>
      <c r="Q11" s="32">
        <f>0</f>
        <v>0</v>
      </c>
      <c r="R11" s="32">
        <f>0</f>
        <v>0</v>
      </c>
      <c r="S11" s="32">
        <f>0</f>
        <v>0</v>
      </c>
    </row>
    <row r="12" ht="22" customHeight="1">
      <c r="A12" s="2" t="str">
        <v>GL.REV.R1|ENG</v>
      </c>
      <c r="B12" s="6" t="str">
        <v>Revenue: subscriptions</v>
      </c>
      <c r="C12" s="2" t="str">
        <v>ENG</v>
      </c>
      <c r="D12" s="2" t="str">
        <v>Revenue</v>
      </c>
      <c r="E12" s="32">
        <f>SUM(H12:S12)</f>
        <v>0</v>
      </c>
      <c r="F12" s="6" t="str">
        <v>Revenue / Revenue</v>
      </c>
      <c r="G12" s="2"/>
      <c r="H12" s="32">
        <f>0</f>
        <v>0</v>
      </c>
      <c r="I12" s="32">
        <f>0</f>
        <v>0</v>
      </c>
      <c r="J12" s="32">
        <f>0</f>
        <v>0</v>
      </c>
      <c r="K12" s="32">
        <f>0</f>
        <v>0</v>
      </c>
      <c r="L12" s="32">
        <f>0</f>
        <v>0</v>
      </c>
      <c r="M12" s="32">
        <f>0</f>
        <v>0</v>
      </c>
      <c r="N12" s="32">
        <f>0</f>
        <v>0</v>
      </c>
      <c r="O12" s="32">
        <f>0</f>
        <v>0</v>
      </c>
      <c r="P12" s="32">
        <f>0</f>
        <v>0</v>
      </c>
      <c r="Q12" s="32">
        <f>0</f>
        <v>0</v>
      </c>
      <c r="R12" s="32">
        <f>0</f>
        <v>0</v>
      </c>
      <c r="S12" s="32">
        <f>0</f>
        <v>0</v>
      </c>
    </row>
    <row r="13" ht="22" customHeight="1">
      <c r="A13" s="2" t="str">
        <v>GL.REV.R1|COMP</v>
      </c>
      <c r="B13" s="6" t="str">
        <v>Revenue: subscriptions</v>
      </c>
      <c r="C13" s="2" t="str">
        <v>COMP</v>
      </c>
      <c r="D13" s="2" t="str">
        <v>Revenue</v>
      </c>
      <c r="E13" s="32">
        <f>SUM(H13:S13)</f>
        <v>0</v>
      </c>
      <c r="F13" s="6" t="str">
        <v>Revenue / Revenue</v>
      </c>
      <c r="G13" s="2"/>
      <c r="H13" s="32">
        <f>0</f>
        <v>0</v>
      </c>
      <c r="I13" s="32">
        <f>0</f>
        <v>0</v>
      </c>
      <c r="J13" s="32">
        <f>0</f>
        <v>0</v>
      </c>
      <c r="K13" s="32">
        <f>0</f>
        <v>0</v>
      </c>
      <c r="L13" s="32">
        <f>0</f>
        <v>0</v>
      </c>
      <c r="M13" s="32">
        <f>0</f>
        <v>0</v>
      </c>
      <c r="N13" s="32">
        <f>0</f>
        <v>0</v>
      </c>
      <c r="O13" s="32">
        <f>0</f>
        <v>0</v>
      </c>
      <c r="P13" s="32">
        <f>0</f>
        <v>0</v>
      </c>
      <c r="Q13" s="32">
        <f>0</f>
        <v>0</v>
      </c>
      <c r="R13" s="32">
        <f>0</f>
        <v>0</v>
      </c>
      <c r="S13" s="32">
        <f>0</f>
        <v>0</v>
      </c>
    </row>
    <row r="14" ht="22" customHeight="1">
      <c r="A14" s="2" t="str">
        <v>GL.REV.R1|PROD</v>
      </c>
      <c r="B14" s="6" t="str">
        <v>Revenue: subscriptions</v>
      </c>
      <c r="C14" s="2" t="str">
        <v>PROD</v>
      </c>
      <c r="D14" s="2" t="str">
        <v>Revenue</v>
      </c>
      <c r="E14" s="32">
        <f>SUM(H14:S14)</f>
        <v>0</v>
      </c>
      <c r="F14" s="6" t="str">
        <v>Revenue / Revenue</v>
      </c>
      <c r="G14" s="2"/>
      <c r="H14" s="32">
        <f>0</f>
        <v>0</v>
      </c>
      <c r="I14" s="32">
        <f>0</f>
        <v>0</v>
      </c>
      <c r="J14" s="32">
        <f>0</f>
        <v>0</v>
      </c>
      <c r="K14" s="32">
        <f>0</f>
        <v>0</v>
      </c>
      <c r="L14" s="32">
        <f>0</f>
        <v>0</v>
      </c>
      <c r="M14" s="32">
        <f>0</f>
        <v>0</v>
      </c>
      <c r="N14" s="32">
        <f>0</f>
        <v>0</v>
      </c>
      <c r="O14" s="32">
        <f>0</f>
        <v>0</v>
      </c>
      <c r="P14" s="32">
        <f>0</f>
        <v>0</v>
      </c>
      <c r="Q14" s="32">
        <f>0</f>
        <v>0</v>
      </c>
      <c r="R14" s="32">
        <f>0</f>
        <v>0</v>
      </c>
      <c r="S14" s="32">
        <f>0</f>
        <v>0</v>
      </c>
    </row>
    <row r="15" ht="22" customHeight="1">
      <c r="A15" s="2" t="str">
        <v>GL.REV.R1|MKT</v>
      </c>
      <c r="B15" s="6" t="str">
        <v>Revenue: subscriptions</v>
      </c>
      <c r="C15" s="2" t="str">
        <v>MKT</v>
      </c>
      <c r="D15" s="2" t="str">
        <v>Revenue</v>
      </c>
      <c r="E15" s="32">
        <f>SUM(H15:S15)</f>
        <v>0</v>
      </c>
      <c r="F15" s="6" t="str">
        <v>Revenue / Revenue</v>
      </c>
      <c r="G15" s="2"/>
      <c r="H15" s="32">
        <f>0</f>
        <v>0</v>
      </c>
      <c r="I15" s="32">
        <f>0</f>
        <v>0</v>
      </c>
      <c r="J15" s="32">
        <f>0</f>
        <v>0</v>
      </c>
      <c r="K15" s="32">
        <f>0</f>
        <v>0</v>
      </c>
      <c r="L15" s="32">
        <f>0</f>
        <v>0</v>
      </c>
      <c r="M15" s="32">
        <f>0</f>
        <v>0</v>
      </c>
      <c r="N15" s="32">
        <f>0</f>
        <v>0</v>
      </c>
      <c r="O15" s="32">
        <f>0</f>
        <v>0</v>
      </c>
      <c r="P15" s="32">
        <f>0</f>
        <v>0</v>
      </c>
      <c r="Q15" s="32">
        <f>0</f>
        <v>0</v>
      </c>
      <c r="R15" s="32">
        <f>0</f>
        <v>0</v>
      </c>
      <c r="S15" s="32">
        <f>0</f>
        <v>0</v>
      </c>
    </row>
    <row r="16" ht="22" customHeight="1">
      <c r="A16" s="2" t="str">
        <v>GL.REV.R1|SUP</v>
      </c>
      <c r="B16" s="6" t="str">
        <v>Revenue: subscriptions</v>
      </c>
      <c r="C16" s="2" t="str">
        <v>SUP</v>
      </c>
      <c r="D16" s="2" t="str">
        <v>Revenue</v>
      </c>
      <c r="E16" s="32">
        <f>SUM(H16:S16)</f>
        <v>0</v>
      </c>
      <c r="F16" s="6" t="str">
        <v>Revenue / Revenue</v>
      </c>
      <c r="G16" s="2"/>
      <c r="H16" s="32">
        <f>0</f>
        <v>0</v>
      </c>
      <c r="I16" s="32">
        <f>0</f>
        <v>0</v>
      </c>
      <c r="J16" s="32">
        <f>0</f>
        <v>0</v>
      </c>
      <c r="K16" s="32">
        <f>0</f>
        <v>0</v>
      </c>
      <c r="L16" s="32">
        <f>0</f>
        <v>0</v>
      </c>
      <c r="M16" s="32">
        <f>0</f>
        <v>0</v>
      </c>
      <c r="N16" s="32">
        <f>0</f>
        <v>0</v>
      </c>
      <c r="O16" s="32">
        <f>0</f>
        <v>0</v>
      </c>
      <c r="P16" s="32">
        <f>0</f>
        <v>0</v>
      </c>
      <c r="Q16" s="32">
        <f>0</f>
        <v>0</v>
      </c>
      <c r="R16" s="32">
        <f>0</f>
        <v>0</v>
      </c>
      <c r="S16" s="32">
        <f>0</f>
        <v>0</v>
      </c>
    </row>
    <row r="17" ht="22" customHeight="1">
      <c r="A17" s="2" t="str">
        <v>GL.REV.R1|FIN</v>
      </c>
      <c r="B17" s="6" t="str">
        <v>Revenue: subscriptions</v>
      </c>
      <c r="C17" s="2" t="str">
        <v>FIN</v>
      </c>
      <c r="D17" s="2" t="str">
        <v>Revenue</v>
      </c>
      <c r="E17" s="32">
        <f>SUM(H17:S17)</f>
        <v>0</v>
      </c>
      <c r="F17" s="6" t="str">
        <v>Revenue / Revenue</v>
      </c>
      <c r="G17" s="2"/>
      <c r="H17" s="32">
        <f>0</f>
        <v>0</v>
      </c>
      <c r="I17" s="32">
        <f>0</f>
        <v>0</v>
      </c>
      <c r="J17" s="32">
        <f>0</f>
        <v>0</v>
      </c>
      <c r="K17" s="32">
        <f>0</f>
        <v>0</v>
      </c>
      <c r="L17" s="32">
        <f>0</f>
        <v>0</v>
      </c>
      <c r="M17" s="32">
        <f>0</f>
        <v>0</v>
      </c>
      <c r="N17" s="32">
        <f>0</f>
        <v>0</v>
      </c>
      <c r="O17" s="32">
        <f>0</f>
        <v>0</v>
      </c>
      <c r="P17" s="32">
        <f>0</f>
        <v>0</v>
      </c>
      <c r="Q17" s="32">
        <f>0</f>
        <v>0</v>
      </c>
      <c r="R17" s="32">
        <f>0</f>
        <v>0</v>
      </c>
      <c r="S17" s="32">
        <f>0</f>
        <v>0</v>
      </c>
    </row>
    <row r="18" ht="22" customHeight="1">
      <c r="A18" s="2" t="str">
        <v>GL.REV.R1|SALES</v>
      </c>
      <c r="B18" s="6" t="str">
        <v>Revenue: subscriptions</v>
      </c>
      <c r="C18" s="2" t="str">
        <v>SALES</v>
      </c>
      <c r="D18" s="2" t="str">
        <v>Revenue</v>
      </c>
      <c r="E18" s="32">
        <f>SUM(H18:S18)</f>
        <v>0</v>
      </c>
      <c r="F18" s="6" t="str">
        <v>Revenue / Revenue</v>
      </c>
      <c r="G18" s="2"/>
      <c r="H18" s="32">
        <f>0</f>
        <v>0</v>
      </c>
      <c r="I18" s="32">
        <f>0</f>
        <v>0</v>
      </c>
      <c r="J18" s="32">
        <f>0</f>
        <v>0</v>
      </c>
      <c r="K18" s="32">
        <f>0</f>
        <v>0</v>
      </c>
      <c r="L18" s="32">
        <f>0</f>
        <v>0</v>
      </c>
      <c r="M18" s="32">
        <f>0</f>
        <v>0</v>
      </c>
      <c r="N18" s="32">
        <f>0</f>
        <v>0</v>
      </c>
      <c r="O18" s="32">
        <f>0</f>
        <v>0</v>
      </c>
      <c r="P18" s="32">
        <f>0</f>
        <v>0</v>
      </c>
      <c r="Q18" s="32">
        <f>0</f>
        <v>0</v>
      </c>
      <c r="R18" s="32">
        <f>0</f>
        <v>0</v>
      </c>
      <c r="S18" s="32">
        <f>0</f>
        <v>0</v>
      </c>
    </row>
    <row r="19" ht="22" customHeight="1">
      <c r="A19" s="2" t="str">
        <v>GL.REV.R1|CORP</v>
      </c>
      <c r="B19" s="6" t="str">
        <v>Revenue: subscriptions</v>
      </c>
      <c r="C19" s="2" t="str">
        <v>CORP</v>
      </c>
      <c r="D19" s="2" t="str">
        <v>Revenue</v>
      </c>
      <c r="E19" s="32">
        <f>SUM(H19:S19)</f>
        <v>5880.88602235639</v>
      </c>
      <c r="F19" s="6" t="str">
        <v>Revenue / Revenue</v>
      </c>
      <c r="G19" s="2"/>
      <c r="H19" s="31">
        <f>SUM('Posting_Inputs'!H203)</f>
        <v>0</v>
      </c>
      <c r="I19" s="31">
        <f>SUM('Posting_Inputs'!I203)</f>
        <v>0</v>
      </c>
      <c r="J19" s="31">
        <f>SUM('Posting_Inputs'!J203)</f>
        <v>0</v>
      </c>
      <c r="K19" s="31">
        <f>SUM('Posting_Inputs'!K203)</f>
        <v>0</v>
      </c>
      <c r="L19" s="31">
        <f>SUM('Posting_Inputs'!L203)</f>
        <v>0</v>
      </c>
      <c r="M19" s="31">
        <f>SUM('Posting_Inputs'!M203)</f>
        <v>0</v>
      </c>
      <c r="N19" s="31">
        <f>SUM('Posting_Inputs'!N203)</f>
        <v>0</v>
      </c>
      <c r="O19" s="31">
        <f>SUM('Posting_Inputs'!O203)</f>
        <v>0</v>
      </c>
      <c r="P19" s="31">
        <f>SUM('Posting_Inputs'!P203)</f>
        <v>0</v>
      </c>
      <c r="Q19" s="31">
        <f>SUM('Posting_Inputs'!Q203)</f>
        <v>1070.0495742857142</v>
      </c>
      <c r="R19" s="31">
        <f>SUM('Posting_Inputs'!R203)</f>
        <v>1963.150451806689</v>
      </c>
      <c r="S19" s="31">
        <f>SUM('Posting_Inputs'!S203)</f>
        <v>2847.685996263986</v>
      </c>
    </row>
    <row r="20" ht="22" customHeight="1">
      <c r="A20" s="2" t="str">
        <v>GL.REV.R2|MGMT</v>
      </c>
      <c r="B20" s="6" t="str">
        <v>Revenue: copy-trading fees</v>
      </c>
      <c r="C20" s="2" t="str">
        <v>MGMT</v>
      </c>
      <c r="D20" s="2" t="str">
        <v>Revenue</v>
      </c>
      <c r="E20" s="32">
        <f>SUM(H20:S20)</f>
        <v>0</v>
      </c>
      <c r="F20" s="6" t="str">
        <v>Revenue / Revenue</v>
      </c>
      <c r="G20" s="2"/>
      <c r="H20" s="32">
        <f>0</f>
        <v>0</v>
      </c>
      <c r="I20" s="32">
        <f>0</f>
        <v>0</v>
      </c>
      <c r="J20" s="32">
        <f>0</f>
        <v>0</v>
      </c>
      <c r="K20" s="32">
        <f>0</f>
        <v>0</v>
      </c>
      <c r="L20" s="32">
        <f>0</f>
        <v>0</v>
      </c>
      <c r="M20" s="32">
        <f>0</f>
        <v>0</v>
      </c>
      <c r="N20" s="32">
        <f>0</f>
        <v>0</v>
      </c>
      <c r="O20" s="32">
        <f>0</f>
        <v>0</v>
      </c>
      <c r="P20" s="32">
        <f>0</f>
        <v>0</v>
      </c>
      <c r="Q20" s="32">
        <f>0</f>
        <v>0</v>
      </c>
      <c r="R20" s="32">
        <f>0</f>
        <v>0</v>
      </c>
      <c r="S20" s="32">
        <f>0</f>
        <v>0</v>
      </c>
    </row>
    <row r="21" ht="22" customHeight="1">
      <c r="A21" s="2" t="str">
        <v>GL.REV.R2|ENG</v>
      </c>
      <c r="B21" s="6" t="str">
        <v>Revenue: copy-trading fees</v>
      </c>
      <c r="C21" s="2" t="str">
        <v>ENG</v>
      </c>
      <c r="D21" s="2" t="str">
        <v>Revenue</v>
      </c>
      <c r="E21" s="32">
        <f>SUM(H21:S21)</f>
        <v>0</v>
      </c>
      <c r="F21" s="6" t="str">
        <v>Revenue / Revenue</v>
      </c>
      <c r="G21" s="2"/>
      <c r="H21" s="32">
        <f>0</f>
        <v>0</v>
      </c>
      <c r="I21" s="32">
        <f>0</f>
        <v>0</v>
      </c>
      <c r="J21" s="32">
        <f>0</f>
        <v>0</v>
      </c>
      <c r="K21" s="32">
        <f>0</f>
        <v>0</v>
      </c>
      <c r="L21" s="32">
        <f>0</f>
        <v>0</v>
      </c>
      <c r="M21" s="32">
        <f>0</f>
        <v>0</v>
      </c>
      <c r="N21" s="32">
        <f>0</f>
        <v>0</v>
      </c>
      <c r="O21" s="32">
        <f>0</f>
        <v>0</v>
      </c>
      <c r="P21" s="32">
        <f>0</f>
        <v>0</v>
      </c>
      <c r="Q21" s="32">
        <f>0</f>
        <v>0</v>
      </c>
      <c r="R21" s="32">
        <f>0</f>
        <v>0</v>
      </c>
      <c r="S21" s="32">
        <f>0</f>
        <v>0</v>
      </c>
    </row>
    <row r="22" ht="22" customHeight="1">
      <c r="A22" s="2" t="str">
        <v>GL.REV.R2|COMP</v>
      </c>
      <c r="B22" s="6" t="str">
        <v>Revenue: copy-trading fees</v>
      </c>
      <c r="C22" s="2" t="str">
        <v>COMP</v>
      </c>
      <c r="D22" s="2" t="str">
        <v>Revenue</v>
      </c>
      <c r="E22" s="32">
        <f>SUM(H22:S22)</f>
        <v>0</v>
      </c>
      <c r="F22" s="6" t="str">
        <v>Revenue / Revenue</v>
      </c>
      <c r="G22" s="2"/>
      <c r="H22" s="32">
        <f>0</f>
        <v>0</v>
      </c>
      <c r="I22" s="32">
        <f>0</f>
        <v>0</v>
      </c>
      <c r="J22" s="32">
        <f>0</f>
        <v>0</v>
      </c>
      <c r="K22" s="32">
        <f>0</f>
        <v>0</v>
      </c>
      <c r="L22" s="32">
        <f>0</f>
        <v>0</v>
      </c>
      <c r="M22" s="32">
        <f>0</f>
        <v>0</v>
      </c>
      <c r="N22" s="32">
        <f>0</f>
        <v>0</v>
      </c>
      <c r="O22" s="32">
        <f>0</f>
        <v>0</v>
      </c>
      <c r="P22" s="32">
        <f>0</f>
        <v>0</v>
      </c>
      <c r="Q22" s="32">
        <f>0</f>
        <v>0</v>
      </c>
      <c r="R22" s="32">
        <f>0</f>
        <v>0</v>
      </c>
      <c r="S22" s="32">
        <f>0</f>
        <v>0</v>
      </c>
    </row>
    <row r="23" ht="22" customHeight="1">
      <c r="A23" s="2" t="str">
        <v>GL.REV.R2|PROD</v>
      </c>
      <c r="B23" s="6" t="str">
        <v>Revenue: copy-trading fees</v>
      </c>
      <c r="C23" s="2" t="str">
        <v>PROD</v>
      </c>
      <c r="D23" s="2" t="str">
        <v>Revenue</v>
      </c>
      <c r="E23" s="32">
        <f>SUM(H23:S23)</f>
        <v>0</v>
      </c>
      <c r="F23" s="6" t="str">
        <v>Revenue / Revenue</v>
      </c>
      <c r="G23" s="2"/>
      <c r="H23" s="32">
        <f>0</f>
        <v>0</v>
      </c>
      <c r="I23" s="32">
        <f>0</f>
        <v>0</v>
      </c>
      <c r="J23" s="32">
        <f>0</f>
        <v>0</v>
      </c>
      <c r="K23" s="32">
        <f>0</f>
        <v>0</v>
      </c>
      <c r="L23" s="32">
        <f>0</f>
        <v>0</v>
      </c>
      <c r="M23" s="32">
        <f>0</f>
        <v>0</v>
      </c>
      <c r="N23" s="32">
        <f>0</f>
        <v>0</v>
      </c>
      <c r="O23" s="32">
        <f>0</f>
        <v>0</v>
      </c>
      <c r="P23" s="32">
        <f>0</f>
        <v>0</v>
      </c>
      <c r="Q23" s="32">
        <f>0</f>
        <v>0</v>
      </c>
      <c r="R23" s="32">
        <f>0</f>
        <v>0</v>
      </c>
      <c r="S23" s="32">
        <f>0</f>
        <v>0</v>
      </c>
    </row>
    <row r="24" ht="22" customHeight="1">
      <c r="A24" s="2" t="str">
        <v>GL.REV.R2|MKT</v>
      </c>
      <c r="B24" s="6" t="str">
        <v>Revenue: copy-trading fees</v>
      </c>
      <c r="C24" s="2" t="str">
        <v>MKT</v>
      </c>
      <c r="D24" s="2" t="str">
        <v>Revenue</v>
      </c>
      <c r="E24" s="32">
        <f>SUM(H24:S24)</f>
        <v>0</v>
      </c>
      <c r="F24" s="6" t="str">
        <v>Revenue / Revenue</v>
      </c>
      <c r="G24" s="2"/>
      <c r="H24" s="32">
        <f>0</f>
        <v>0</v>
      </c>
      <c r="I24" s="32">
        <f>0</f>
        <v>0</v>
      </c>
      <c r="J24" s="32">
        <f>0</f>
        <v>0</v>
      </c>
      <c r="K24" s="32">
        <f>0</f>
        <v>0</v>
      </c>
      <c r="L24" s="32">
        <f>0</f>
        <v>0</v>
      </c>
      <c r="M24" s="32">
        <f>0</f>
        <v>0</v>
      </c>
      <c r="N24" s="32">
        <f>0</f>
        <v>0</v>
      </c>
      <c r="O24" s="32">
        <f>0</f>
        <v>0</v>
      </c>
      <c r="P24" s="32">
        <f>0</f>
        <v>0</v>
      </c>
      <c r="Q24" s="32">
        <f>0</f>
        <v>0</v>
      </c>
      <c r="R24" s="32">
        <f>0</f>
        <v>0</v>
      </c>
      <c r="S24" s="32">
        <f>0</f>
        <v>0</v>
      </c>
    </row>
    <row r="25" ht="22" customHeight="1">
      <c r="A25" s="2" t="str">
        <v>GL.REV.R2|SUP</v>
      </c>
      <c r="B25" s="6" t="str">
        <v>Revenue: copy-trading fees</v>
      </c>
      <c r="C25" s="2" t="str">
        <v>SUP</v>
      </c>
      <c r="D25" s="2" t="str">
        <v>Revenue</v>
      </c>
      <c r="E25" s="32">
        <f>SUM(H25:S25)</f>
        <v>0</v>
      </c>
      <c r="F25" s="6" t="str">
        <v>Revenue / Revenue</v>
      </c>
      <c r="G25" s="2"/>
      <c r="H25" s="32">
        <f>0</f>
        <v>0</v>
      </c>
      <c r="I25" s="32">
        <f>0</f>
        <v>0</v>
      </c>
      <c r="J25" s="32">
        <f>0</f>
        <v>0</v>
      </c>
      <c r="K25" s="32">
        <f>0</f>
        <v>0</v>
      </c>
      <c r="L25" s="32">
        <f>0</f>
        <v>0</v>
      </c>
      <c r="M25" s="32">
        <f>0</f>
        <v>0</v>
      </c>
      <c r="N25" s="32">
        <f>0</f>
        <v>0</v>
      </c>
      <c r="O25" s="32">
        <f>0</f>
        <v>0</v>
      </c>
      <c r="P25" s="32">
        <f>0</f>
        <v>0</v>
      </c>
      <c r="Q25" s="32">
        <f>0</f>
        <v>0</v>
      </c>
      <c r="R25" s="32">
        <f>0</f>
        <v>0</v>
      </c>
      <c r="S25" s="32">
        <f>0</f>
        <v>0</v>
      </c>
    </row>
    <row r="26" ht="22" customHeight="1">
      <c r="A26" s="2" t="str">
        <v>GL.REV.R2|FIN</v>
      </c>
      <c r="B26" s="6" t="str">
        <v>Revenue: copy-trading fees</v>
      </c>
      <c r="C26" s="2" t="str">
        <v>FIN</v>
      </c>
      <c r="D26" s="2" t="str">
        <v>Revenue</v>
      </c>
      <c r="E26" s="32">
        <f>SUM(H26:S26)</f>
        <v>0</v>
      </c>
      <c r="F26" s="6" t="str">
        <v>Revenue / Revenue</v>
      </c>
      <c r="G26" s="2"/>
      <c r="H26" s="32">
        <f>0</f>
        <v>0</v>
      </c>
      <c r="I26" s="32">
        <f>0</f>
        <v>0</v>
      </c>
      <c r="J26" s="32">
        <f>0</f>
        <v>0</v>
      </c>
      <c r="K26" s="32">
        <f>0</f>
        <v>0</v>
      </c>
      <c r="L26" s="32">
        <f>0</f>
        <v>0</v>
      </c>
      <c r="M26" s="32">
        <f>0</f>
        <v>0</v>
      </c>
      <c r="N26" s="32">
        <f>0</f>
        <v>0</v>
      </c>
      <c r="O26" s="32">
        <f>0</f>
        <v>0</v>
      </c>
      <c r="P26" s="32">
        <f>0</f>
        <v>0</v>
      </c>
      <c r="Q26" s="32">
        <f>0</f>
        <v>0</v>
      </c>
      <c r="R26" s="32">
        <f>0</f>
        <v>0</v>
      </c>
      <c r="S26" s="32">
        <f>0</f>
        <v>0</v>
      </c>
    </row>
    <row r="27" ht="22" customHeight="1">
      <c r="A27" s="2" t="str">
        <v>GL.REV.R2|SALES</v>
      </c>
      <c r="B27" s="6" t="str">
        <v>Revenue: copy-trading fees</v>
      </c>
      <c r="C27" s="2" t="str">
        <v>SALES</v>
      </c>
      <c r="D27" s="2" t="str">
        <v>Revenue</v>
      </c>
      <c r="E27" s="32">
        <f>SUM(H27:S27)</f>
        <v>0</v>
      </c>
      <c r="F27" s="6" t="str">
        <v>Revenue / Revenue</v>
      </c>
      <c r="G27" s="2"/>
      <c r="H27" s="32">
        <f>0</f>
        <v>0</v>
      </c>
      <c r="I27" s="32">
        <f>0</f>
        <v>0</v>
      </c>
      <c r="J27" s="32">
        <f>0</f>
        <v>0</v>
      </c>
      <c r="K27" s="32">
        <f>0</f>
        <v>0</v>
      </c>
      <c r="L27" s="32">
        <f>0</f>
        <v>0</v>
      </c>
      <c r="M27" s="32">
        <f>0</f>
        <v>0</v>
      </c>
      <c r="N27" s="32">
        <f>0</f>
        <v>0</v>
      </c>
      <c r="O27" s="32">
        <f>0</f>
        <v>0</v>
      </c>
      <c r="P27" s="32">
        <f>0</f>
        <v>0</v>
      </c>
      <c r="Q27" s="32">
        <f>0</f>
        <v>0</v>
      </c>
      <c r="R27" s="32">
        <f>0</f>
        <v>0</v>
      </c>
      <c r="S27" s="32">
        <f>0</f>
        <v>0</v>
      </c>
    </row>
    <row r="28" ht="22" customHeight="1">
      <c r="A28" s="2" t="str">
        <v>GL.REV.R2|CORP</v>
      </c>
      <c r="B28" s="6" t="str">
        <v>Revenue: copy-trading fees</v>
      </c>
      <c r="C28" s="2" t="str">
        <v>CORP</v>
      </c>
      <c r="D28" s="2" t="str">
        <v>Revenue</v>
      </c>
      <c r="E28" s="32">
        <f>SUM(H28:S28)</f>
        <v>0</v>
      </c>
      <c r="F28" s="6" t="str">
        <v>Revenue / Revenue</v>
      </c>
      <c r="G28" s="2"/>
      <c r="H28" s="31">
        <f>SUM('Posting_Inputs'!H204)</f>
        <v>0</v>
      </c>
      <c r="I28" s="31">
        <f>SUM('Posting_Inputs'!I204)</f>
        <v>0</v>
      </c>
      <c r="J28" s="31">
        <f>SUM('Posting_Inputs'!J204)</f>
        <v>0</v>
      </c>
      <c r="K28" s="31">
        <f>SUM('Posting_Inputs'!K204)</f>
        <v>0</v>
      </c>
      <c r="L28" s="31">
        <f>SUM('Posting_Inputs'!L204)</f>
        <v>0</v>
      </c>
      <c r="M28" s="31">
        <f>SUM('Posting_Inputs'!M204)</f>
        <v>0</v>
      </c>
      <c r="N28" s="31">
        <f>SUM('Posting_Inputs'!N204)</f>
        <v>0</v>
      </c>
      <c r="O28" s="31">
        <f>SUM('Posting_Inputs'!O204)</f>
        <v>0</v>
      </c>
      <c r="P28" s="31">
        <f>SUM('Posting_Inputs'!P204)</f>
        <v>0</v>
      </c>
      <c r="Q28" s="31">
        <f>SUM('Posting_Inputs'!Q204)</f>
        <v>0</v>
      </c>
      <c r="R28" s="31">
        <f>SUM('Posting_Inputs'!R204)</f>
        <v>0</v>
      </c>
      <c r="S28" s="31">
        <f>SUM('Posting_Inputs'!S204)</f>
        <v>0</v>
      </c>
    </row>
    <row r="29" ht="28" customHeight="1">
      <c r="A29" s="2" t="str">
        <v>GL.REV.R3|MGMT</v>
      </c>
      <c r="B29" s="6" t="str">
        <v>Revenue: exchange affiliate commissions</v>
      </c>
      <c r="C29" s="2" t="str">
        <v>MGMT</v>
      </c>
      <c r="D29" s="2" t="str">
        <v>Revenue</v>
      </c>
      <c r="E29" s="32">
        <f>SUM(H29:S29)</f>
        <v>0</v>
      </c>
      <c r="F29" s="6" t="str">
        <v>Revenue / Revenue</v>
      </c>
      <c r="G29" s="2"/>
      <c r="H29" s="32">
        <f>0</f>
        <v>0</v>
      </c>
      <c r="I29" s="32">
        <f>0</f>
        <v>0</v>
      </c>
      <c r="J29" s="32">
        <f>0</f>
        <v>0</v>
      </c>
      <c r="K29" s="32">
        <f>0</f>
        <v>0</v>
      </c>
      <c r="L29" s="32">
        <f>0</f>
        <v>0</v>
      </c>
      <c r="M29" s="32">
        <f>0</f>
        <v>0</v>
      </c>
      <c r="N29" s="32">
        <f>0</f>
        <v>0</v>
      </c>
      <c r="O29" s="32">
        <f>0</f>
        <v>0</v>
      </c>
      <c r="P29" s="32">
        <f>0</f>
        <v>0</v>
      </c>
      <c r="Q29" s="32">
        <f>0</f>
        <v>0</v>
      </c>
      <c r="R29" s="32">
        <f>0</f>
        <v>0</v>
      </c>
      <c r="S29" s="32">
        <f>0</f>
        <v>0</v>
      </c>
    </row>
    <row r="30" ht="28" customHeight="1">
      <c r="A30" s="2" t="str">
        <v>GL.REV.R3|ENG</v>
      </c>
      <c r="B30" s="6" t="str">
        <v>Revenue: exchange affiliate commissions</v>
      </c>
      <c r="C30" s="2" t="str">
        <v>ENG</v>
      </c>
      <c r="D30" s="2" t="str">
        <v>Revenue</v>
      </c>
      <c r="E30" s="32">
        <f>SUM(H30:S30)</f>
        <v>0</v>
      </c>
      <c r="F30" s="6" t="str">
        <v>Revenue / Revenue</v>
      </c>
      <c r="G30" s="2"/>
      <c r="H30" s="32">
        <f>0</f>
        <v>0</v>
      </c>
      <c r="I30" s="32">
        <f>0</f>
        <v>0</v>
      </c>
      <c r="J30" s="32">
        <f>0</f>
        <v>0</v>
      </c>
      <c r="K30" s="32">
        <f>0</f>
        <v>0</v>
      </c>
      <c r="L30" s="32">
        <f>0</f>
        <v>0</v>
      </c>
      <c r="M30" s="32">
        <f>0</f>
        <v>0</v>
      </c>
      <c r="N30" s="32">
        <f>0</f>
        <v>0</v>
      </c>
      <c r="O30" s="32">
        <f>0</f>
        <v>0</v>
      </c>
      <c r="P30" s="32">
        <f>0</f>
        <v>0</v>
      </c>
      <c r="Q30" s="32">
        <f>0</f>
        <v>0</v>
      </c>
      <c r="R30" s="32">
        <f>0</f>
        <v>0</v>
      </c>
      <c r="S30" s="32">
        <f>0</f>
        <v>0</v>
      </c>
    </row>
    <row r="31" ht="28" customHeight="1">
      <c r="A31" s="2" t="str">
        <v>GL.REV.R3|COMP</v>
      </c>
      <c r="B31" s="6" t="str">
        <v>Revenue: exchange affiliate commissions</v>
      </c>
      <c r="C31" s="2" t="str">
        <v>COMP</v>
      </c>
      <c r="D31" s="2" t="str">
        <v>Revenue</v>
      </c>
      <c r="E31" s="32">
        <f>SUM(H31:S31)</f>
        <v>0</v>
      </c>
      <c r="F31" s="6" t="str">
        <v>Revenue / Revenue</v>
      </c>
      <c r="G31" s="2"/>
      <c r="H31" s="32">
        <f>0</f>
        <v>0</v>
      </c>
      <c r="I31" s="32">
        <f>0</f>
        <v>0</v>
      </c>
      <c r="J31" s="32">
        <f>0</f>
        <v>0</v>
      </c>
      <c r="K31" s="32">
        <f>0</f>
        <v>0</v>
      </c>
      <c r="L31" s="32">
        <f>0</f>
        <v>0</v>
      </c>
      <c r="M31" s="32">
        <f>0</f>
        <v>0</v>
      </c>
      <c r="N31" s="32">
        <f>0</f>
        <v>0</v>
      </c>
      <c r="O31" s="32">
        <f>0</f>
        <v>0</v>
      </c>
      <c r="P31" s="32">
        <f>0</f>
        <v>0</v>
      </c>
      <c r="Q31" s="32">
        <f>0</f>
        <v>0</v>
      </c>
      <c r="R31" s="32">
        <f>0</f>
        <v>0</v>
      </c>
      <c r="S31" s="32">
        <f>0</f>
        <v>0</v>
      </c>
    </row>
    <row r="32" ht="28" customHeight="1">
      <c r="A32" s="2" t="str">
        <v>GL.REV.R3|PROD</v>
      </c>
      <c r="B32" s="6" t="str">
        <v>Revenue: exchange affiliate commissions</v>
      </c>
      <c r="C32" s="2" t="str">
        <v>PROD</v>
      </c>
      <c r="D32" s="2" t="str">
        <v>Revenue</v>
      </c>
      <c r="E32" s="32">
        <f>SUM(H32:S32)</f>
        <v>0</v>
      </c>
      <c r="F32" s="6" t="str">
        <v>Revenue / Revenue</v>
      </c>
      <c r="G32" s="2"/>
      <c r="H32" s="32">
        <f>0</f>
        <v>0</v>
      </c>
      <c r="I32" s="32">
        <f>0</f>
        <v>0</v>
      </c>
      <c r="J32" s="32">
        <f>0</f>
        <v>0</v>
      </c>
      <c r="K32" s="32">
        <f>0</f>
        <v>0</v>
      </c>
      <c r="L32" s="32">
        <f>0</f>
        <v>0</v>
      </c>
      <c r="M32" s="32">
        <f>0</f>
        <v>0</v>
      </c>
      <c r="N32" s="32">
        <f>0</f>
        <v>0</v>
      </c>
      <c r="O32" s="32">
        <f>0</f>
        <v>0</v>
      </c>
      <c r="P32" s="32">
        <f>0</f>
        <v>0</v>
      </c>
      <c r="Q32" s="32">
        <f>0</f>
        <v>0</v>
      </c>
      <c r="R32" s="32">
        <f>0</f>
        <v>0</v>
      </c>
      <c r="S32" s="32">
        <f>0</f>
        <v>0</v>
      </c>
    </row>
    <row r="33" ht="28" customHeight="1">
      <c r="A33" s="2" t="str">
        <v>GL.REV.R3|MKT</v>
      </c>
      <c r="B33" s="6" t="str">
        <v>Revenue: exchange affiliate commissions</v>
      </c>
      <c r="C33" s="2" t="str">
        <v>MKT</v>
      </c>
      <c r="D33" s="2" t="str">
        <v>Revenue</v>
      </c>
      <c r="E33" s="32">
        <f>SUM(H33:S33)</f>
        <v>0</v>
      </c>
      <c r="F33" s="6" t="str">
        <v>Revenue / Revenue</v>
      </c>
      <c r="G33" s="2"/>
      <c r="H33" s="32">
        <f>0</f>
        <v>0</v>
      </c>
      <c r="I33" s="32">
        <f>0</f>
        <v>0</v>
      </c>
      <c r="J33" s="32">
        <f>0</f>
        <v>0</v>
      </c>
      <c r="K33" s="32">
        <f>0</f>
        <v>0</v>
      </c>
      <c r="L33" s="32">
        <f>0</f>
        <v>0</v>
      </c>
      <c r="M33" s="32">
        <f>0</f>
        <v>0</v>
      </c>
      <c r="N33" s="32">
        <f>0</f>
        <v>0</v>
      </c>
      <c r="O33" s="32">
        <f>0</f>
        <v>0</v>
      </c>
      <c r="P33" s="32">
        <f>0</f>
        <v>0</v>
      </c>
      <c r="Q33" s="32">
        <f>0</f>
        <v>0</v>
      </c>
      <c r="R33" s="32">
        <f>0</f>
        <v>0</v>
      </c>
      <c r="S33" s="32">
        <f>0</f>
        <v>0</v>
      </c>
    </row>
    <row r="34" ht="28" customHeight="1">
      <c r="A34" s="2" t="str">
        <v>GL.REV.R3|SUP</v>
      </c>
      <c r="B34" s="6" t="str">
        <v>Revenue: exchange affiliate commissions</v>
      </c>
      <c r="C34" s="2" t="str">
        <v>SUP</v>
      </c>
      <c r="D34" s="2" t="str">
        <v>Revenue</v>
      </c>
      <c r="E34" s="32">
        <f>SUM(H34:S34)</f>
        <v>0</v>
      </c>
      <c r="F34" s="6" t="str">
        <v>Revenue / Revenue</v>
      </c>
      <c r="G34" s="2"/>
      <c r="H34" s="32">
        <f>0</f>
        <v>0</v>
      </c>
      <c r="I34" s="32">
        <f>0</f>
        <v>0</v>
      </c>
      <c r="J34" s="32">
        <f>0</f>
        <v>0</v>
      </c>
      <c r="K34" s="32">
        <f>0</f>
        <v>0</v>
      </c>
      <c r="L34" s="32">
        <f>0</f>
        <v>0</v>
      </c>
      <c r="M34" s="32">
        <f>0</f>
        <v>0</v>
      </c>
      <c r="N34" s="32">
        <f>0</f>
        <v>0</v>
      </c>
      <c r="O34" s="32">
        <f>0</f>
        <v>0</v>
      </c>
      <c r="P34" s="32">
        <f>0</f>
        <v>0</v>
      </c>
      <c r="Q34" s="32">
        <f>0</f>
        <v>0</v>
      </c>
      <c r="R34" s="32">
        <f>0</f>
        <v>0</v>
      </c>
      <c r="S34" s="32">
        <f>0</f>
        <v>0</v>
      </c>
    </row>
    <row r="35" ht="28" customHeight="1">
      <c r="A35" s="2" t="str">
        <v>GL.REV.R3|FIN</v>
      </c>
      <c r="B35" s="6" t="str">
        <v>Revenue: exchange affiliate commissions</v>
      </c>
      <c r="C35" s="2" t="str">
        <v>FIN</v>
      </c>
      <c r="D35" s="2" t="str">
        <v>Revenue</v>
      </c>
      <c r="E35" s="32">
        <f>SUM(H35:S35)</f>
        <v>0</v>
      </c>
      <c r="F35" s="6" t="str">
        <v>Revenue / Revenue</v>
      </c>
      <c r="G35" s="2"/>
      <c r="H35" s="32">
        <f>0</f>
        <v>0</v>
      </c>
      <c r="I35" s="32">
        <f>0</f>
        <v>0</v>
      </c>
      <c r="J35" s="32">
        <f>0</f>
        <v>0</v>
      </c>
      <c r="K35" s="32">
        <f>0</f>
        <v>0</v>
      </c>
      <c r="L35" s="32">
        <f>0</f>
        <v>0</v>
      </c>
      <c r="M35" s="32">
        <f>0</f>
        <v>0</v>
      </c>
      <c r="N35" s="32">
        <f>0</f>
        <v>0</v>
      </c>
      <c r="O35" s="32">
        <f>0</f>
        <v>0</v>
      </c>
      <c r="P35" s="32">
        <f>0</f>
        <v>0</v>
      </c>
      <c r="Q35" s="32">
        <f>0</f>
        <v>0</v>
      </c>
      <c r="R35" s="32">
        <f>0</f>
        <v>0</v>
      </c>
      <c r="S35" s="32">
        <f>0</f>
        <v>0</v>
      </c>
    </row>
    <row r="36" ht="28" customHeight="1">
      <c r="A36" s="2" t="str">
        <v>GL.REV.R3|SALES</v>
      </c>
      <c r="B36" s="6" t="str">
        <v>Revenue: exchange affiliate commissions</v>
      </c>
      <c r="C36" s="2" t="str">
        <v>SALES</v>
      </c>
      <c r="D36" s="2" t="str">
        <v>Revenue</v>
      </c>
      <c r="E36" s="32">
        <f>SUM(H36:S36)</f>
        <v>0</v>
      </c>
      <c r="F36" s="6" t="str">
        <v>Revenue / Revenue</v>
      </c>
      <c r="G36" s="2"/>
      <c r="H36" s="32">
        <f>0</f>
        <v>0</v>
      </c>
      <c r="I36" s="32">
        <f>0</f>
        <v>0</v>
      </c>
      <c r="J36" s="32">
        <f>0</f>
        <v>0</v>
      </c>
      <c r="K36" s="32">
        <f>0</f>
        <v>0</v>
      </c>
      <c r="L36" s="32">
        <f>0</f>
        <v>0</v>
      </c>
      <c r="M36" s="32">
        <f>0</f>
        <v>0</v>
      </c>
      <c r="N36" s="32">
        <f>0</f>
        <v>0</v>
      </c>
      <c r="O36" s="32">
        <f>0</f>
        <v>0</v>
      </c>
      <c r="P36" s="32">
        <f>0</f>
        <v>0</v>
      </c>
      <c r="Q36" s="32">
        <f>0</f>
        <v>0</v>
      </c>
      <c r="R36" s="32">
        <f>0</f>
        <v>0</v>
      </c>
      <c r="S36" s="32">
        <f>0</f>
        <v>0</v>
      </c>
    </row>
    <row r="37" ht="28" customHeight="1">
      <c r="A37" s="2" t="str">
        <v>GL.REV.R3|CORP</v>
      </c>
      <c r="B37" s="6" t="str">
        <v>Revenue: exchange affiliate commissions</v>
      </c>
      <c r="C37" s="2" t="str">
        <v>CORP</v>
      </c>
      <c r="D37" s="2" t="str">
        <v>Revenue</v>
      </c>
      <c r="E37" s="32">
        <f>SUM(H37:S37)</f>
        <v>0</v>
      </c>
      <c r="F37" s="6" t="str">
        <v>Revenue / Revenue</v>
      </c>
      <c r="G37" s="2"/>
      <c r="H37" s="31">
        <f>SUM('Posting_Inputs'!H205)</f>
        <v>0</v>
      </c>
      <c r="I37" s="31">
        <f>SUM('Posting_Inputs'!I205)</f>
        <v>0</v>
      </c>
      <c r="J37" s="31">
        <f>SUM('Posting_Inputs'!J205)</f>
        <v>0</v>
      </c>
      <c r="K37" s="31">
        <f>SUM('Posting_Inputs'!K205)</f>
        <v>0</v>
      </c>
      <c r="L37" s="31">
        <f>SUM('Posting_Inputs'!L205)</f>
        <v>0</v>
      </c>
      <c r="M37" s="31">
        <f>SUM('Posting_Inputs'!M205)</f>
        <v>0</v>
      </c>
      <c r="N37" s="31">
        <f>SUM('Posting_Inputs'!N205)</f>
        <v>0</v>
      </c>
      <c r="O37" s="31">
        <f>SUM('Posting_Inputs'!O205)</f>
        <v>0</v>
      </c>
      <c r="P37" s="31">
        <f>SUM('Posting_Inputs'!P205)</f>
        <v>0</v>
      </c>
      <c r="Q37" s="31">
        <f>SUM('Posting_Inputs'!Q205)</f>
        <v>0</v>
      </c>
      <c r="R37" s="31">
        <f>SUM('Posting_Inputs'!R205)</f>
        <v>0</v>
      </c>
      <c r="S37" s="31">
        <f>SUM('Posting_Inputs'!S205)</f>
        <v>0</v>
      </c>
    </row>
    <row r="38" ht="22" customHeight="1">
      <c r="A38" s="2" t="str">
        <v>GL.REV.R7_SEATS|MGMT</v>
      </c>
      <c r="B38" s="6" t="str">
        <v>Revenue: B2B licence seats</v>
      </c>
      <c r="C38" s="2" t="str">
        <v>MGMT</v>
      </c>
      <c r="D38" s="2" t="str">
        <v>Revenue</v>
      </c>
      <c r="E38" s="32">
        <f>SUM(H38:S38)</f>
        <v>0</v>
      </c>
      <c r="F38" s="6" t="str">
        <v>Revenue / Revenue</v>
      </c>
      <c r="G38" s="2"/>
      <c r="H38" s="32">
        <f>0</f>
        <v>0</v>
      </c>
      <c r="I38" s="32">
        <f>0</f>
        <v>0</v>
      </c>
      <c r="J38" s="32">
        <f>0</f>
        <v>0</v>
      </c>
      <c r="K38" s="32">
        <f>0</f>
        <v>0</v>
      </c>
      <c r="L38" s="32">
        <f>0</f>
        <v>0</v>
      </c>
      <c r="M38" s="32">
        <f>0</f>
        <v>0</v>
      </c>
      <c r="N38" s="32">
        <f>0</f>
        <v>0</v>
      </c>
      <c r="O38" s="32">
        <f>0</f>
        <v>0</v>
      </c>
      <c r="P38" s="32">
        <f>0</f>
        <v>0</v>
      </c>
      <c r="Q38" s="32">
        <f>0</f>
        <v>0</v>
      </c>
      <c r="R38" s="32">
        <f>0</f>
        <v>0</v>
      </c>
      <c r="S38" s="32">
        <f>0</f>
        <v>0</v>
      </c>
    </row>
    <row r="39" ht="22" customHeight="1">
      <c r="A39" s="2" t="str">
        <v>GL.REV.R7_SEATS|ENG</v>
      </c>
      <c r="B39" s="6" t="str">
        <v>Revenue: B2B licence seats</v>
      </c>
      <c r="C39" s="2" t="str">
        <v>ENG</v>
      </c>
      <c r="D39" s="2" t="str">
        <v>Revenue</v>
      </c>
      <c r="E39" s="32">
        <f>SUM(H39:S39)</f>
        <v>0</v>
      </c>
      <c r="F39" s="6" t="str">
        <v>Revenue / Revenue</v>
      </c>
      <c r="G39" s="2"/>
      <c r="H39" s="32">
        <f>0</f>
        <v>0</v>
      </c>
      <c r="I39" s="32">
        <f>0</f>
        <v>0</v>
      </c>
      <c r="J39" s="32">
        <f>0</f>
        <v>0</v>
      </c>
      <c r="K39" s="32">
        <f>0</f>
        <v>0</v>
      </c>
      <c r="L39" s="32">
        <f>0</f>
        <v>0</v>
      </c>
      <c r="M39" s="32">
        <f>0</f>
        <v>0</v>
      </c>
      <c r="N39" s="32">
        <f>0</f>
        <v>0</v>
      </c>
      <c r="O39" s="32">
        <f>0</f>
        <v>0</v>
      </c>
      <c r="P39" s="32">
        <f>0</f>
        <v>0</v>
      </c>
      <c r="Q39" s="32">
        <f>0</f>
        <v>0</v>
      </c>
      <c r="R39" s="32">
        <f>0</f>
        <v>0</v>
      </c>
      <c r="S39" s="32">
        <f>0</f>
        <v>0</v>
      </c>
    </row>
    <row r="40" ht="22" customHeight="1">
      <c r="A40" s="2" t="str">
        <v>GL.REV.R7_SEATS|COMP</v>
      </c>
      <c r="B40" s="6" t="str">
        <v>Revenue: B2B licence seats</v>
      </c>
      <c r="C40" s="2" t="str">
        <v>COMP</v>
      </c>
      <c r="D40" s="2" t="str">
        <v>Revenue</v>
      </c>
      <c r="E40" s="32">
        <f>SUM(H40:S40)</f>
        <v>0</v>
      </c>
      <c r="F40" s="6" t="str">
        <v>Revenue / Revenue</v>
      </c>
      <c r="G40" s="2"/>
      <c r="H40" s="32">
        <f>0</f>
        <v>0</v>
      </c>
      <c r="I40" s="32">
        <f>0</f>
        <v>0</v>
      </c>
      <c r="J40" s="32">
        <f>0</f>
        <v>0</v>
      </c>
      <c r="K40" s="32">
        <f>0</f>
        <v>0</v>
      </c>
      <c r="L40" s="32">
        <f>0</f>
        <v>0</v>
      </c>
      <c r="M40" s="32">
        <f>0</f>
        <v>0</v>
      </c>
      <c r="N40" s="32">
        <f>0</f>
        <v>0</v>
      </c>
      <c r="O40" s="32">
        <f>0</f>
        <v>0</v>
      </c>
      <c r="P40" s="32">
        <f>0</f>
        <v>0</v>
      </c>
      <c r="Q40" s="32">
        <f>0</f>
        <v>0</v>
      </c>
      <c r="R40" s="32">
        <f>0</f>
        <v>0</v>
      </c>
      <c r="S40" s="32">
        <f>0</f>
        <v>0</v>
      </c>
    </row>
    <row r="41" ht="22" customHeight="1">
      <c r="A41" s="2" t="str">
        <v>GL.REV.R7_SEATS|PROD</v>
      </c>
      <c r="B41" s="6" t="str">
        <v>Revenue: B2B licence seats</v>
      </c>
      <c r="C41" s="2" t="str">
        <v>PROD</v>
      </c>
      <c r="D41" s="2" t="str">
        <v>Revenue</v>
      </c>
      <c r="E41" s="32">
        <f>SUM(H41:S41)</f>
        <v>0</v>
      </c>
      <c r="F41" s="6" t="str">
        <v>Revenue / Revenue</v>
      </c>
      <c r="G41" s="2"/>
      <c r="H41" s="32">
        <f>0</f>
        <v>0</v>
      </c>
      <c r="I41" s="32">
        <f>0</f>
        <v>0</v>
      </c>
      <c r="J41" s="32">
        <f>0</f>
        <v>0</v>
      </c>
      <c r="K41" s="32">
        <f>0</f>
        <v>0</v>
      </c>
      <c r="L41" s="32">
        <f>0</f>
        <v>0</v>
      </c>
      <c r="M41" s="32">
        <f>0</f>
        <v>0</v>
      </c>
      <c r="N41" s="32">
        <f>0</f>
        <v>0</v>
      </c>
      <c r="O41" s="32">
        <f>0</f>
        <v>0</v>
      </c>
      <c r="P41" s="32">
        <f>0</f>
        <v>0</v>
      </c>
      <c r="Q41" s="32">
        <f>0</f>
        <v>0</v>
      </c>
      <c r="R41" s="32">
        <f>0</f>
        <v>0</v>
      </c>
      <c r="S41" s="32">
        <f>0</f>
        <v>0</v>
      </c>
    </row>
    <row r="42" ht="22" customHeight="1">
      <c r="A42" s="2" t="str">
        <v>GL.REV.R7_SEATS|MKT</v>
      </c>
      <c r="B42" s="6" t="str">
        <v>Revenue: B2B licence seats</v>
      </c>
      <c r="C42" s="2" t="str">
        <v>MKT</v>
      </c>
      <c r="D42" s="2" t="str">
        <v>Revenue</v>
      </c>
      <c r="E42" s="32">
        <f>SUM(H42:S42)</f>
        <v>0</v>
      </c>
      <c r="F42" s="6" t="str">
        <v>Revenue / Revenue</v>
      </c>
      <c r="G42" s="2"/>
      <c r="H42" s="32">
        <f>0</f>
        <v>0</v>
      </c>
      <c r="I42" s="32">
        <f>0</f>
        <v>0</v>
      </c>
      <c r="J42" s="32">
        <f>0</f>
        <v>0</v>
      </c>
      <c r="K42" s="32">
        <f>0</f>
        <v>0</v>
      </c>
      <c r="L42" s="32">
        <f>0</f>
        <v>0</v>
      </c>
      <c r="M42" s="32">
        <f>0</f>
        <v>0</v>
      </c>
      <c r="N42" s="32">
        <f>0</f>
        <v>0</v>
      </c>
      <c r="O42" s="32">
        <f>0</f>
        <v>0</v>
      </c>
      <c r="P42" s="32">
        <f>0</f>
        <v>0</v>
      </c>
      <c r="Q42" s="32">
        <f>0</f>
        <v>0</v>
      </c>
      <c r="R42" s="32">
        <f>0</f>
        <v>0</v>
      </c>
      <c r="S42" s="32">
        <f>0</f>
        <v>0</v>
      </c>
    </row>
    <row r="43" ht="22" customHeight="1">
      <c r="A43" s="2" t="str">
        <v>GL.REV.R7_SEATS|SUP</v>
      </c>
      <c r="B43" s="6" t="str">
        <v>Revenue: B2B licence seats</v>
      </c>
      <c r="C43" s="2" t="str">
        <v>SUP</v>
      </c>
      <c r="D43" s="2" t="str">
        <v>Revenue</v>
      </c>
      <c r="E43" s="32">
        <f>SUM(H43:S43)</f>
        <v>0</v>
      </c>
      <c r="F43" s="6" t="str">
        <v>Revenue / Revenue</v>
      </c>
      <c r="G43" s="2"/>
      <c r="H43" s="32">
        <f>0</f>
        <v>0</v>
      </c>
      <c r="I43" s="32">
        <f>0</f>
        <v>0</v>
      </c>
      <c r="J43" s="32">
        <f>0</f>
        <v>0</v>
      </c>
      <c r="K43" s="32">
        <f>0</f>
        <v>0</v>
      </c>
      <c r="L43" s="32">
        <f>0</f>
        <v>0</v>
      </c>
      <c r="M43" s="32">
        <f>0</f>
        <v>0</v>
      </c>
      <c r="N43" s="32">
        <f>0</f>
        <v>0</v>
      </c>
      <c r="O43" s="32">
        <f>0</f>
        <v>0</v>
      </c>
      <c r="P43" s="32">
        <f>0</f>
        <v>0</v>
      </c>
      <c r="Q43" s="32">
        <f>0</f>
        <v>0</v>
      </c>
      <c r="R43" s="32">
        <f>0</f>
        <v>0</v>
      </c>
      <c r="S43" s="32">
        <f>0</f>
        <v>0</v>
      </c>
    </row>
    <row r="44" ht="22" customHeight="1">
      <c r="A44" s="2" t="str">
        <v>GL.REV.R7_SEATS|FIN</v>
      </c>
      <c r="B44" s="6" t="str">
        <v>Revenue: B2B licence seats</v>
      </c>
      <c r="C44" s="2" t="str">
        <v>FIN</v>
      </c>
      <c r="D44" s="2" t="str">
        <v>Revenue</v>
      </c>
      <c r="E44" s="32">
        <f>SUM(H44:S44)</f>
        <v>0</v>
      </c>
      <c r="F44" s="6" t="str">
        <v>Revenue / Revenue</v>
      </c>
      <c r="G44" s="2"/>
      <c r="H44" s="32">
        <f>0</f>
        <v>0</v>
      </c>
      <c r="I44" s="32">
        <f>0</f>
        <v>0</v>
      </c>
      <c r="J44" s="32">
        <f>0</f>
        <v>0</v>
      </c>
      <c r="K44" s="32">
        <f>0</f>
        <v>0</v>
      </c>
      <c r="L44" s="32">
        <f>0</f>
        <v>0</v>
      </c>
      <c r="M44" s="32">
        <f>0</f>
        <v>0</v>
      </c>
      <c r="N44" s="32">
        <f>0</f>
        <v>0</v>
      </c>
      <c r="O44" s="32">
        <f>0</f>
        <v>0</v>
      </c>
      <c r="P44" s="32">
        <f>0</f>
        <v>0</v>
      </c>
      <c r="Q44" s="32">
        <f>0</f>
        <v>0</v>
      </c>
      <c r="R44" s="32">
        <f>0</f>
        <v>0</v>
      </c>
      <c r="S44" s="32">
        <f>0</f>
        <v>0</v>
      </c>
    </row>
    <row r="45" ht="22" customHeight="1">
      <c r="A45" s="2" t="str">
        <v>GL.REV.R7_SEATS|SALES</v>
      </c>
      <c r="B45" s="6" t="str">
        <v>Revenue: B2B licence seats</v>
      </c>
      <c r="C45" s="2" t="str">
        <v>SALES</v>
      </c>
      <c r="D45" s="2" t="str">
        <v>Revenue</v>
      </c>
      <c r="E45" s="32">
        <f>SUM(H45:S45)</f>
        <v>0</v>
      </c>
      <c r="F45" s="6" t="str">
        <v>Revenue / Revenue</v>
      </c>
      <c r="G45" s="2"/>
      <c r="H45" s="32">
        <f>0</f>
        <v>0</v>
      </c>
      <c r="I45" s="32">
        <f>0</f>
        <v>0</v>
      </c>
      <c r="J45" s="32">
        <f>0</f>
        <v>0</v>
      </c>
      <c r="K45" s="32">
        <f>0</f>
        <v>0</v>
      </c>
      <c r="L45" s="32">
        <f>0</f>
        <v>0</v>
      </c>
      <c r="M45" s="32">
        <f>0</f>
        <v>0</v>
      </c>
      <c r="N45" s="32">
        <f>0</f>
        <v>0</v>
      </c>
      <c r="O45" s="32">
        <f>0</f>
        <v>0</v>
      </c>
      <c r="P45" s="32">
        <f>0</f>
        <v>0</v>
      </c>
      <c r="Q45" s="32">
        <f>0</f>
        <v>0</v>
      </c>
      <c r="R45" s="32">
        <f>0</f>
        <v>0</v>
      </c>
      <c r="S45" s="32">
        <f>0</f>
        <v>0</v>
      </c>
    </row>
    <row r="46" ht="22" customHeight="1">
      <c r="A46" s="2" t="str">
        <v>GL.REV.R7_SEATS|CORP</v>
      </c>
      <c r="B46" s="6" t="str">
        <v>Revenue: B2B licence seats</v>
      </c>
      <c r="C46" s="2" t="str">
        <v>CORP</v>
      </c>
      <c r="D46" s="2" t="str">
        <v>Revenue</v>
      </c>
      <c r="E46" s="32">
        <f>SUM(H46:S46)</f>
        <v>0</v>
      </c>
      <c r="F46" s="6" t="str">
        <v>Revenue / Revenue</v>
      </c>
      <c r="G46" s="2"/>
      <c r="H46" s="31">
        <f>SUM('Posting_Inputs'!H206)</f>
        <v>0</v>
      </c>
      <c r="I46" s="31">
        <f>SUM('Posting_Inputs'!I206)</f>
        <v>0</v>
      </c>
      <c r="J46" s="31">
        <f>SUM('Posting_Inputs'!J206)</f>
        <v>0</v>
      </c>
      <c r="K46" s="31">
        <f>SUM('Posting_Inputs'!K206)</f>
        <v>0</v>
      </c>
      <c r="L46" s="31">
        <f>SUM('Posting_Inputs'!L206)</f>
        <v>0</v>
      </c>
      <c r="M46" s="31">
        <f>SUM('Posting_Inputs'!M206)</f>
        <v>0</v>
      </c>
      <c r="N46" s="31">
        <f>SUM('Posting_Inputs'!N206)</f>
        <v>0</v>
      </c>
      <c r="O46" s="31">
        <f>SUM('Posting_Inputs'!O206)</f>
        <v>0</v>
      </c>
      <c r="P46" s="31">
        <f>SUM('Posting_Inputs'!P206)</f>
        <v>0</v>
      </c>
      <c r="Q46" s="31">
        <f>SUM('Posting_Inputs'!Q206)</f>
        <v>0</v>
      </c>
      <c r="R46" s="31">
        <f>SUM('Posting_Inputs'!R206)</f>
        <v>0</v>
      </c>
      <c r="S46" s="31">
        <f>SUM('Posting_Inputs'!S206)</f>
        <v>0</v>
      </c>
    </row>
    <row r="47" ht="22" customHeight="1">
      <c r="A47" s="2" t="str">
        <v>GL.REV.R7_ONBOARD|MGMT</v>
      </c>
      <c r="B47" s="6" t="str">
        <v>Revenue: B2B onboarding fees</v>
      </c>
      <c r="C47" s="2" t="str">
        <v>MGMT</v>
      </c>
      <c r="D47" s="2" t="str">
        <v>Revenue</v>
      </c>
      <c r="E47" s="32">
        <f>SUM(H47:S47)</f>
        <v>0</v>
      </c>
      <c r="F47" s="6" t="str">
        <v>Revenue / Revenue</v>
      </c>
      <c r="G47" s="2"/>
      <c r="H47" s="32">
        <f>0</f>
        <v>0</v>
      </c>
      <c r="I47" s="32">
        <f>0</f>
        <v>0</v>
      </c>
      <c r="J47" s="32">
        <f>0</f>
        <v>0</v>
      </c>
      <c r="K47" s="32">
        <f>0</f>
        <v>0</v>
      </c>
      <c r="L47" s="32">
        <f>0</f>
        <v>0</v>
      </c>
      <c r="M47" s="32">
        <f>0</f>
        <v>0</v>
      </c>
      <c r="N47" s="32">
        <f>0</f>
        <v>0</v>
      </c>
      <c r="O47" s="32">
        <f>0</f>
        <v>0</v>
      </c>
      <c r="P47" s="32">
        <f>0</f>
        <v>0</v>
      </c>
      <c r="Q47" s="32">
        <f>0</f>
        <v>0</v>
      </c>
      <c r="R47" s="32">
        <f>0</f>
        <v>0</v>
      </c>
      <c r="S47" s="32">
        <f>0</f>
        <v>0</v>
      </c>
    </row>
    <row r="48" ht="22" customHeight="1">
      <c r="A48" s="2" t="str">
        <v>GL.REV.R7_ONBOARD|ENG</v>
      </c>
      <c r="B48" s="6" t="str">
        <v>Revenue: B2B onboarding fees</v>
      </c>
      <c r="C48" s="2" t="str">
        <v>ENG</v>
      </c>
      <c r="D48" s="2" t="str">
        <v>Revenue</v>
      </c>
      <c r="E48" s="32">
        <f>SUM(H48:S48)</f>
        <v>0</v>
      </c>
      <c r="F48" s="6" t="str">
        <v>Revenue / Revenue</v>
      </c>
      <c r="G48" s="2"/>
      <c r="H48" s="32">
        <f>0</f>
        <v>0</v>
      </c>
      <c r="I48" s="32">
        <f>0</f>
        <v>0</v>
      </c>
      <c r="J48" s="32">
        <f>0</f>
        <v>0</v>
      </c>
      <c r="K48" s="32">
        <f>0</f>
        <v>0</v>
      </c>
      <c r="L48" s="32">
        <f>0</f>
        <v>0</v>
      </c>
      <c r="M48" s="32">
        <f>0</f>
        <v>0</v>
      </c>
      <c r="N48" s="32">
        <f>0</f>
        <v>0</v>
      </c>
      <c r="O48" s="32">
        <f>0</f>
        <v>0</v>
      </c>
      <c r="P48" s="32">
        <f>0</f>
        <v>0</v>
      </c>
      <c r="Q48" s="32">
        <f>0</f>
        <v>0</v>
      </c>
      <c r="R48" s="32">
        <f>0</f>
        <v>0</v>
      </c>
      <c r="S48" s="32">
        <f>0</f>
        <v>0</v>
      </c>
    </row>
    <row r="49" ht="22" customHeight="1">
      <c r="A49" s="2" t="str">
        <v>GL.REV.R7_ONBOARD|COMP</v>
      </c>
      <c r="B49" s="6" t="str">
        <v>Revenue: B2B onboarding fees</v>
      </c>
      <c r="C49" s="2" t="str">
        <v>COMP</v>
      </c>
      <c r="D49" s="2" t="str">
        <v>Revenue</v>
      </c>
      <c r="E49" s="32">
        <f>SUM(H49:S49)</f>
        <v>0</v>
      </c>
      <c r="F49" s="6" t="str">
        <v>Revenue / Revenue</v>
      </c>
      <c r="G49" s="2"/>
      <c r="H49" s="32">
        <f>0</f>
        <v>0</v>
      </c>
      <c r="I49" s="32">
        <f>0</f>
        <v>0</v>
      </c>
      <c r="J49" s="32">
        <f>0</f>
        <v>0</v>
      </c>
      <c r="K49" s="32">
        <f>0</f>
        <v>0</v>
      </c>
      <c r="L49" s="32">
        <f>0</f>
        <v>0</v>
      </c>
      <c r="M49" s="32">
        <f>0</f>
        <v>0</v>
      </c>
      <c r="N49" s="32">
        <f>0</f>
        <v>0</v>
      </c>
      <c r="O49" s="32">
        <f>0</f>
        <v>0</v>
      </c>
      <c r="P49" s="32">
        <f>0</f>
        <v>0</v>
      </c>
      <c r="Q49" s="32">
        <f>0</f>
        <v>0</v>
      </c>
      <c r="R49" s="32">
        <f>0</f>
        <v>0</v>
      </c>
      <c r="S49" s="32">
        <f>0</f>
        <v>0</v>
      </c>
    </row>
    <row r="50" ht="22" customHeight="1">
      <c r="A50" s="2" t="str">
        <v>GL.REV.R7_ONBOARD|PROD</v>
      </c>
      <c r="B50" s="6" t="str">
        <v>Revenue: B2B onboarding fees</v>
      </c>
      <c r="C50" s="2" t="str">
        <v>PROD</v>
      </c>
      <c r="D50" s="2" t="str">
        <v>Revenue</v>
      </c>
      <c r="E50" s="32">
        <f>SUM(H50:S50)</f>
        <v>0</v>
      </c>
      <c r="F50" s="6" t="str">
        <v>Revenue / Revenue</v>
      </c>
      <c r="G50" s="2"/>
      <c r="H50" s="32">
        <f>0</f>
        <v>0</v>
      </c>
      <c r="I50" s="32">
        <f>0</f>
        <v>0</v>
      </c>
      <c r="J50" s="32">
        <f>0</f>
        <v>0</v>
      </c>
      <c r="K50" s="32">
        <f>0</f>
        <v>0</v>
      </c>
      <c r="L50" s="32">
        <f>0</f>
        <v>0</v>
      </c>
      <c r="M50" s="32">
        <f>0</f>
        <v>0</v>
      </c>
      <c r="N50" s="32">
        <f>0</f>
        <v>0</v>
      </c>
      <c r="O50" s="32">
        <f>0</f>
        <v>0</v>
      </c>
      <c r="P50" s="32">
        <f>0</f>
        <v>0</v>
      </c>
      <c r="Q50" s="32">
        <f>0</f>
        <v>0</v>
      </c>
      <c r="R50" s="32">
        <f>0</f>
        <v>0</v>
      </c>
      <c r="S50" s="32">
        <f>0</f>
        <v>0</v>
      </c>
    </row>
    <row r="51" ht="22" customHeight="1">
      <c r="A51" s="2" t="str">
        <v>GL.REV.R7_ONBOARD|MKT</v>
      </c>
      <c r="B51" s="6" t="str">
        <v>Revenue: B2B onboarding fees</v>
      </c>
      <c r="C51" s="2" t="str">
        <v>MKT</v>
      </c>
      <c r="D51" s="2" t="str">
        <v>Revenue</v>
      </c>
      <c r="E51" s="32">
        <f>SUM(H51:S51)</f>
        <v>0</v>
      </c>
      <c r="F51" s="6" t="str">
        <v>Revenue / Revenue</v>
      </c>
      <c r="G51" s="2"/>
      <c r="H51" s="32">
        <f>0</f>
        <v>0</v>
      </c>
      <c r="I51" s="32">
        <f>0</f>
        <v>0</v>
      </c>
      <c r="J51" s="32">
        <f>0</f>
        <v>0</v>
      </c>
      <c r="K51" s="32">
        <f>0</f>
        <v>0</v>
      </c>
      <c r="L51" s="32">
        <f>0</f>
        <v>0</v>
      </c>
      <c r="M51" s="32">
        <f>0</f>
        <v>0</v>
      </c>
      <c r="N51" s="32">
        <f>0</f>
        <v>0</v>
      </c>
      <c r="O51" s="32">
        <f>0</f>
        <v>0</v>
      </c>
      <c r="P51" s="32">
        <f>0</f>
        <v>0</v>
      </c>
      <c r="Q51" s="32">
        <f>0</f>
        <v>0</v>
      </c>
      <c r="R51" s="32">
        <f>0</f>
        <v>0</v>
      </c>
      <c r="S51" s="32">
        <f>0</f>
        <v>0</v>
      </c>
    </row>
    <row r="52" ht="22" customHeight="1">
      <c r="A52" s="2" t="str">
        <v>GL.REV.R7_ONBOARD|SUP</v>
      </c>
      <c r="B52" s="6" t="str">
        <v>Revenue: B2B onboarding fees</v>
      </c>
      <c r="C52" s="2" t="str">
        <v>SUP</v>
      </c>
      <c r="D52" s="2" t="str">
        <v>Revenue</v>
      </c>
      <c r="E52" s="32">
        <f>SUM(H52:S52)</f>
        <v>0</v>
      </c>
      <c r="F52" s="6" t="str">
        <v>Revenue / Revenue</v>
      </c>
      <c r="G52" s="2"/>
      <c r="H52" s="32">
        <f>0</f>
        <v>0</v>
      </c>
      <c r="I52" s="32">
        <f>0</f>
        <v>0</v>
      </c>
      <c r="J52" s="32">
        <f>0</f>
        <v>0</v>
      </c>
      <c r="K52" s="32">
        <f>0</f>
        <v>0</v>
      </c>
      <c r="L52" s="32">
        <f>0</f>
        <v>0</v>
      </c>
      <c r="M52" s="32">
        <f>0</f>
        <v>0</v>
      </c>
      <c r="N52" s="32">
        <f>0</f>
        <v>0</v>
      </c>
      <c r="O52" s="32">
        <f>0</f>
        <v>0</v>
      </c>
      <c r="P52" s="32">
        <f>0</f>
        <v>0</v>
      </c>
      <c r="Q52" s="32">
        <f>0</f>
        <v>0</v>
      </c>
      <c r="R52" s="32">
        <f>0</f>
        <v>0</v>
      </c>
      <c r="S52" s="32">
        <f>0</f>
        <v>0</v>
      </c>
    </row>
    <row r="53" ht="22" customHeight="1">
      <c r="A53" s="2" t="str">
        <v>GL.REV.R7_ONBOARD|FIN</v>
      </c>
      <c r="B53" s="6" t="str">
        <v>Revenue: B2B onboarding fees</v>
      </c>
      <c r="C53" s="2" t="str">
        <v>FIN</v>
      </c>
      <c r="D53" s="2" t="str">
        <v>Revenue</v>
      </c>
      <c r="E53" s="32">
        <f>SUM(H53:S53)</f>
        <v>0</v>
      </c>
      <c r="F53" s="6" t="str">
        <v>Revenue / Revenue</v>
      </c>
      <c r="G53" s="2"/>
      <c r="H53" s="32">
        <f>0</f>
        <v>0</v>
      </c>
      <c r="I53" s="32">
        <f>0</f>
        <v>0</v>
      </c>
      <c r="J53" s="32">
        <f>0</f>
        <v>0</v>
      </c>
      <c r="K53" s="32">
        <f>0</f>
        <v>0</v>
      </c>
      <c r="L53" s="32">
        <f>0</f>
        <v>0</v>
      </c>
      <c r="M53" s="32">
        <f>0</f>
        <v>0</v>
      </c>
      <c r="N53" s="32">
        <f>0</f>
        <v>0</v>
      </c>
      <c r="O53" s="32">
        <f>0</f>
        <v>0</v>
      </c>
      <c r="P53" s="32">
        <f>0</f>
        <v>0</v>
      </c>
      <c r="Q53" s="32">
        <f>0</f>
        <v>0</v>
      </c>
      <c r="R53" s="32">
        <f>0</f>
        <v>0</v>
      </c>
      <c r="S53" s="32">
        <f>0</f>
        <v>0</v>
      </c>
    </row>
    <row r="54" ht="22" customHeight="1">
      <c r="A54" s="2" t="str">
        <v>GL.REV.R7_ONBOARD|SALES</v>
      </c>
      <c r="B54" s="6" t="str">
        <v>Revenue: B2B onboarding fees</v>
      </c>
      <c r="C54" s="2" t="str">
        <v>SALES</v>
      </c>
      <c r="D54" s="2" t="str">
        <v>Revenue</v>
      </c>
      <c r="E54" s="32">
        <f>SUM(H54:S54)</f>
        <v>0</v>
      </c>
      <c r="F54" s="6" t="str">
        <v>Revenue / Revenue</v>
      </c>
      <c r="G54" s="2"/>
      <c r="H54" s="32">
        <f>0</f>
        <v>0</v>
      </c>
      <c r="I54" s="32">
        <f>0</f>
        <v>0</v>
      </c>
      <c r="J54" s="32">
        <f>0</f>
        <v>0</v>
      </c>
      <c r="K54" s="32">
        <f>0</f>
        <v>0</v>
      </c>
      <c r="L54" s="32">
        <f>0</f>
        <v>0</v>
      </c>
      <c r="M54" s="32">
        <f>0</f>
        <v>0</v>
      </c>
      <c r="N54" s="32">
        <f>0</f>
        <v>0</v>
      </c>
      <c r="O54" s="32">
        <f>0</f>
        <v>0</v>
      </c>
      <c r="P54" s="32">
        <f>0</f>
        <v>0</v>
      </c>
      <c r="Q54" s="32">
        <f>0</f>
        <v>0</v>
      </c>
      <c r="R54" s="32">
        <f>0</f>
        <v>0</v>
      </c>
      <c r="S54" s="32">
        <f>0</f>
        <v>0</v>
      </c>
    </row>
    <row r="55" ht="22" customHeight="1">
      <c r="A55" s="2" t="str">
        <v>GL.REV.R7_ONBOARD|CORP</v>
      </c>
      <c r="B55" s="6" t="str">
        <v>Revenue: B2B onboarding fees</v>
      </c>
      <c r="C55" s="2" t="str">
        <v>CORP</v>
      </c>
      <c r="D55" s="2" t="str">
        <v>Revenue</v>
      </c>
      <c r="E55" s="32">
        <f>SUM(H55:S55)</f>
        <v>0</v>
      </c>
      <c r="F55" s="6" t="str">
        <v>Revenue / Revenue</v>
      </c>
      <c r="G55" s="2"/>
      <c r="H55" s="31">
        <f>SUM('Posting_Inputs'!H207)</f>
        <v>0</v>
      </c>
      <c r="I55" s="31">
        <f>SUM('Posting_Inputs'!I207)</f>
        <v>0</v>
      </c>
      <c r="J55" s="31">
        <f>SUM('Posting_Inputs'!J207)</f>
        <v>0</v>
      </c>
      <c r="K55" s="31">
        <f>SUM('Posting_Inputs'!K207)</f>
        <v>0</v>
      </c>
      <c r="L55" s="31">
        <f>SUM('Posting_Inputs'!L207)</f>
        <v>0</v>
      </c>
      <c r="M55" s="31">
        <f>SUM('Posting_Inputs'!M207)</f>
        <v>0</v>
      </c>
      <c r="N55" s="31">
        <f>SUM('Posting_Inputs'!N207)</f>
        <v>0</v>
      </c>
      <c r="O55" s="31">
        <f>SUM('Posting_Inputs'!O207)</f>
        <v>0</v>
      </c>
      <c r="P55" s="31">
        <f>SUM('Posting_Inputs'!P207)</f>
        <v>0</v>
      </c>
      <c r="Q55" s="31">
        <f>SUM('Posting_Inputs'!Q207)</f>
        <v>0</v>
      </c>
      <c r="R55" s="31">
        <f>SUM('Posting_Inputs'!R207)</f>
        <v>0</v>
      </c>
      <c r="S55" s="31">
        <f>SUM('Posting_Inputs'!S207)</f>
        <v>0</v>
      </c>
    </row>
    <row r="56" ht="22" customHeight="1">
      <c r="A56" s="2" t="str">
        <v>GL.FIN.NOTE_INTEREST|MGMT</v>
      </c>
      <c r="B56" s="6" t="str">
        <v>Interest expense, convertible note</v>
      </c>
      <c r="C56" s="2" t="str">
        <v>MGMT</v>
      </c>
      <c r="D56" s="2" t="str">
        <v>Convertible note interest</v>
      </c>
      <c r="E56" s="32">
        <f>SUM(H56:S56)</f>
        <v>0</v>
      </c>
      <c r="F56" s="6" t="str">
        <v>Convertible note interest / Financial result</v>
      </c>
      <c r="G56" s="2"/>
      <c r="H56" s="32">
        <f>0</f>
        <v>0</v>
      </c>
      <c r="I56" s="32">
        <f>0</f>
        <v>0</v>
      </c>
      <c r="J56" s="32">
        <f>0</f>
        <v>0</v>
      </c>
      <c r="K56" s="32">
        <f>0</f>
        <v>0</v>
      </c>
      <c r="L56" s="32">
        <f>0</f>
        <v>0</v>
      </c>
      <c r="M56" s="32">
        <f>0</f>
        <v>0</v>
      </c>
      <c r="N56" s="32">
        <f>0</f>
        <v>0</v>
      </c>
      <c r="O56" s="32">
        <f>0</f>
        <v>0</v>
      </c>
      <c r="P56" s="32">
        <f>0</f>
        <v>0</v>
      </c>
      <c r="Q56" s="32">
        <f>0</f>
        <v>0</v>
      </c>
      <c r="R56" s="32">
        <f>0</f>
        <v>0</v>
      </c>
      <c r="S56" s="32">
        <f>0</f>
        <v>0</v>
      </c>
    </row>
    <row r="57" ht="22" customHeight="1">
      <c r="A57" s="2" t="str">
        <v>GL.FIN.NOTE_INTEREST|ENG</v>
      </c>
      <c r="B57" s="6" t="str">
        <v>Interest expense, convertible note</v>
      </c>
      <c r="C57" s="2" t="str">
        <v>ENG</v>
      </c>
      <c r="D57" s="2" t="str">
        <v>Convertible note interest</v>
      </c>
      <c r="E57" s="32">
        <f>SUM(H57:S57)</f>
        <v>0</v>
      </c>
      <c r="F57" s="6" t="str">
        <v>Convertible note interest / Financial result</v>
      </c>
      <c r="G57" s="2"/>
      <c r="H57" s="32">
        <f>0</f>
        <v>0</v>
      </c>
      <c r="I57" s="32">
        <f>0</f>
        <v>0</v>
      </c>
      <c r="J57" s="32">
        <f>0</f>
        <v>0</v>
      </c>
      <c r="K57" s="32">
        <f>0</f>
        <v>0</v>
      </c>
      <c r="L57" s="32">
        <f>0</f>
        <v>0</v>
      </c>
      <c r="M57" s="32">
        <f>0</f>
        <v>0</v>
      </c>
      <c r="N57" s="32">
        <f>0</f>
        <v>0</v>
      </c>
      <c r="O57" s="32">
        <f>0</f>
        <v>0</v>
      </c>
      <c r="P57" s="32">
        <f>0</f>
        <v>0</v>
      </c>
      <c r="Q57" s="32">
        <f>0</f>
        <v>0</v>
      </c>
      <c r="R57" s="32">
        <f>0</f>
        <v>0</v>
      </c>
      <c r="S57" s="32">
        <f>0</f>
        <v>0</v>
      </c>
    </row>
    <row r="58" ht="22" customHeight="1">
      <c r="A58" s="2" t="str">
        <v>GL.FIN.NOTE_INTEREST|COMP</v>
      </c>
      <c r="B58" s="6" t="str">
        <v>Interest expense, convertible note</v>
      </c>
      <c r="C58" s="2" t="str">
        <v>COMP</v>
      </c>
      <c r="D58" s="2" t="str">
        <v>Convertible note interest</v>
      </c>
      <c r="E58" s="32">
        <f>SUM(H58:S58)</f>
        <v>0</v>
      </c>
      <c r="F58" s="6" t="str">
        <v>Convertible note interest / Financial result</v>
      </c>
      <c r="G58" s="2"/>
      <c r="H58" s="32">
        <f>0</f>
        <v>0</v>
      </c>
      <c r="I58" s="32">
        <f>0</f>
        <v>0</v>
      </c>
      <c r="J58" s="32">
        <f>0</f>
        <v>0</v>
      </c>
      <c r="K58" s="32">
        <f>0</f>
        <v>0</v>
      </c>
      <c r="L58" s="32">
        <f>0</f>
        <v>0</v>
      </c>
      <c r="M58" s="32">
        <f>0</f>
        <v>0</v>
      </c>
      <c r="N58" s="32">
        <f>0</f>
        <v>0</v>
      </c>
      <c r="O58" s="32">
        <f>0</f>
        <v>0</v>
      </c>
      <c r="P58" s="32">
        <f>0</f>
        <v>0</v>
      </c>
      <c r="Q58" s="32">
        <f>0</f>
        <v>0</v>
      </c>
      <c r="R58" s="32">
        <f>0</f>
        <v>0</v>
      </c>
      <c r="S58" s="32">
        <f>0</f>
        <v>0</v>
      </c>
    </row>
    <row r="59" ht="22" customHeight="1">
      <c r="A59" s="2" t="str">
        <v>GL.FIN.NOTE_INTEREST|PROD</v>
      </c>
      <c r="B59" s="6" t="str">
        <v>Interest expense, convertible note</v>
      </c>
      <c r="C59" s="2" t="str">
        <v>PROD</v>
      </c>
      <c r="D59" s="2" t="str">
        <v>Convertible note interest</v>
      </c>
      <c r="E59" s="32">
        <f>SUM(H59:S59)</f>
        <v>0</v>
      </c>
      <c r="F59" s="6" t="str">
        <v>Convertible note interest / Financial result</v>
      </c>
      <c r="G59" s="2"/>
      <c r="H59" s="32">
        <f>0</f>
        <v>0</v>
      </c>
      <c r="I59" s="32">
        <f>0</f>
        <v>0</v>
      </c>
      <c r="J59" s="32">
        <f>0</f>
        <v>0</v>
      </c>
      <c r="K59" s="32">
        <f>0</f>
        <v>0</v>
      </c>
      <c r="L59" s="32">
        <f>0</f>
        <v>0</v>
      </c>
      <c r="M59" s="32">
        <f>0</f>
        <v>0</v>
      </c>
      <c r="N59" s="32">
        <f>0</f>
        <v>0</v>
      </c>
      <c r="O59" s="32">
        <f>0</f>
        <v>0</v>
      </c>
      <c r="P59" s="32">
        <f>0</f>
        <v>0</v>
      </c>
      <c r="Q59" s="32">
        <f>0</f>
        <v>0</v>
      </c>
      <c r="R59" s="32">
        <f>0</f>
        <v>0</v>
      </c>
      <c r="S59" s="32">
        <f>0</f>
        <v>0</v>
      </c>
    </row>
    <row r="60" ht="22" customHeight="1">
      <c r="A60" s="2" t="str">
        <v>GL.FIN.NOTE_INTEREST|MKT</v>
      </c>
      <c r="B60" s="6" t="str">
        <v>Interest expense, convertible note</v>
      </c>
      <c r="C60" s="2" t="str">
        <v>MKT</v>
      </c>
      <c r="D60" s="2" t="str">
        <v>Convertible note interest</v>
      </c>
      <c r="E60" s="32">
        <f>SUM(H60:S60)</f>
        <v>0</v>
      </c>
      <c r="F60" s="6" t="str">
        <v>Convertible note interest / Financial result</v>
      </c>
      <c r="G60" s="2"/>
      <c r="H60" s="32">
        <f>0</f>
        <v>0</v>
      </c>
      <c r="I60" s="32">
        <f>0</f>
        <v>0</v>
      </c>
      <c r="J60" s="32">
        <f>0</f>
        <v>0</v>
      </c>
      <c r="K60" s="32">
        <f>0</f>
        <v>0</v>
      </c>
      <c r="L60" s="32">
        <f>0</f>
        <v>0</v>
      </c>
      <c r="M60" s="32">
        <f>0</f>
        <v>0</v>
      </c>
      <c r="N60" s="32">
        <f>0</f>
        <v>0</v>
      </c>
      <c r="O60" s="32">
        <f>0</f>
        <v>0</v>
      </c>
      <c r="P60" s="32">
        <f>0</f>
        <v>0</v>
      </c>
      <c r="Q60" s="32">
        <f>0</f>
        <v>0</v>
      </c>
      <c r="R60" s="32">
        <f>0</f>
        <v>0</v>
      </c>
      <c r="S60" s="32">
        <f>0</f>
        <v>0</v>
      </c>
    </row>
    <row r="61" ht="22" customHeight="1">
      <c r="A61" s="2" t="str">
        <v>GL.FIN.NOTE_INTEREST|SUP</v>
      </c>
      <c r="B61" s="6" t="str">
        <v>Interest expense, convertible note</v>
      </c>
      <c r="C61" s="2" t="str">
        <v>SUP</v>
      </c>
      <c r="D61" s="2" t="str">
        <v>Convertible note interest</v>
      </c>
      <c r="E61" s="32">
        <f>SUM(H61:S61)</f>
        <v>0</v>
      </c>
      <c r="F61" s="6" t="str">
        <v>Convertible note interest / Financial result</v>
      </c>
      <c r="G61" s="2"/>
      <c r="H61" s="32">
        <f>0</f>
        <v>0</v>
      </c>
      <c r="I61" s="32">
        <f>0</f>
        <v>0</v>
      </c>
      <c r="J61" s="32">
        <f>0</f>
        <v>0</v>
      </c>
      <c r="K61" s="32">
        <f>0</f>
        <v>0</v>
      </c>
      <c r="L61" s="32">
        <f>0</f>
        <v>0</v>
      </c>
      <c r="M61" s="32">
        <f>0</f>
        <v>0</v>
      </c>
      <c r="N61" s="32">
        <f>0</f>
        <v>0</v>
      </c>
      <c r="O61" s="32">
        <f>0</f>
        <v>0</v>
      </c>
      <c r="P61" s="32">
        <f>0</f>
        <v>0</v>
      </c>
      <c r="Q61" s="32">
        <f>0</f>
        <v>0</v>
      </c>
      <c r="R61" s="32">
        <f>0</f>
        <v>0</v>
      </c>
      <c r="S61" s="32">
        <f>0</f>
        <v>0</v>
      </c>
    </row>
    <row r="62" ht="22" customHeight="1">
      <c r="A62" s="2" t="str">
        <v>GL.FIN.NOTE_INTEREST|FIN</v>
      </c>
      <c r="B62" s="6" t="str">
        <v>Interest expense, convertible note</v>
      </c>
      <c r="C62" s="2" t="str">
        <v>FIN</v>
      </c>
      <c r="D62" s="2" t="str">
        <v>Convertible note interest</v>
      </c>
      <c r="E62" s="32">
        <f>SUM(H62:S62)</f>
        <v>0</v>
      </c>
      <c r="F62" s="6" t="str">
        <v>Convertible note interest / Financial result</v>
      </c>
      <c r="G62" s="2"/>
      <c r="H62" s="32">
        <f>0</f>
        <v>0</v>
      </c>
      <c r="I62" s="32">
        <f>0</f>
        <v>0</v>
      </c>
      <c r="J62" s="32">
        <f>0</f>
        <v>0</v>
      </c>
      <c r="K62" s="32">
        <f>0</f>
        <v>0</v>
      </c>
      <c r="L62" s="32">
        <f>0</f>
        <v>0</v>
      </c>
      <c r="M62" s="32">
        <f>0</f>
        <v>0</v>
      </c>
      <c r="N62" s="32">
        <f>0</f>
        <v>0</v>
      </c>
      <c r="O62" s="32">
        <f>0</f>
        <v>0</v>
      </c>
      <c r="P62" s="32">
        <f>0</f>
        <v>0</v>
      </c>
      <c r="Q62" s="32">
        <f>0</f>
        <v>0</v>
      </c>
      <c r="R62" s="32">
        <f>0</f>
        <v>0</v>
      </c>
      <c r="S62" s="32">
        <f>0</f>
        <v>0</v>
      </c>
    </row>
    <row r="63" ht="22" customHeight="1">
      <c r="A63" s="2" t="str">
        <v>GL.FIN.NOTE_INTEREST|SALES</v>
      </c>
      <c r="B63" s="6" t="str">
        <v>Interest expense, convertible note</v>
      </c>
      <c r="C63" s="2" t="str">
        <v>SALES</v>
      </c>
      <c r="D63" s="2" t="str">
        <v>Convertible note interest</v>
      </c>
      <c r="E63" s="32">
        <f>SUM(H63:S63)</f>
        <v>0</v>
      </c>
      <c r="F63" s="6" t="str">
        <v>Convertible note interest / Financial result</v>
      </c>
      <c r="G63" s="2"/>
      <c r="H63" s="32">
        <f>0</f>
        <v>0</v>
      </c>
      <c r="I63" s="32">
        <f>0</f>
        <v>0</v>
      </c>
      <c r="J63" s="32">
        <f>0</f>
        <v>0</v>
      </c>
      <c r="K63" s="32">
        <f>0</f>
        <v>0</v>
      </c>
      <c r="L63" s="32">
        <f>0</f>
        <v>0</v>
      </c>
      <c r="M63" s="32">
        <f>0</f>
        <v>0</v>
      </c>
      <c r="N63" s="32">
        <f>0</f>
        <v>0</v>
      </c>
      <c r="O63" s="32">
        <f>0</f>
        <v>0</v>
      </c>
      <c r="P63" s="32">
        <f>0</f>
        <v>0</v>
      </c>
      <c r="Q63" s="32">
        <f>0</f>
        <v>0</v>
      </c>
      <c r="R63" s="32">
        <f>0</f>
        <v>0</v>
      </c>
      <c r="S63" s="32">
        <f>0</f>
        <v>0</v>
      </c>
    </row>
    <row r="64" ht="22" customHeight="1">
      <c r="A64" s="2" t="str">
        <v>GL.FIN.NOTE_INTEREST|CORP</v>
      </c>
      <c r="B64" s="6" t="str">
        <v>Interest expense, convertible note</v>
      </c>
      <c r="C64" s="2" t="str">
        <v>CORP</v>
      </c>
      <c r="D64" s="2" t="str">
        <v>Convertible note interest</v>
      </c>
      <c r="E64" s="32">
        <f>SUM(H64:S64)</f>
        <v>-29166.666666666668</v>
      </c>
      <c r="F64" s="6" t="str">
        <v>Convertible note interest / Financial result</v>
      </c>
      <c r="G64" s="2"/>
      <c r="H64" s="31">
        <f>SUM('Posting_Inputs'!H208)</f>
        <v>-4166.666666666667</v>
      </c>
      <c r="I64" s="31">
        <f>SUM('Posting_Inputs'!I208)</f>
        <v>-4166.666666666667</v>
      </c>
      <c r="J64" s="31">
        <f>SUM('Posting_Inputs'!J208)</f>
        <v>-4166.666666666667</v>
      </c>
      <c r="K64" s="31">
        <f>SUM('Posting_Inputs'!K208)</f>
        <v>-4166.666666666667</v>
      </c>
      <c r="L64" s="31">
        <f>SUM('Posting_Inputs'!L208)</f>
        <v>-4166.666666666667</v>
      </c>
      <c r="M64" s="31">
        <f>SUM('Posting_Inputs'!M208)</f>
        <v>-4166.666666666667</v>
      </c>
      <c r="N64" s="31">
        <f>SUM('Posting_Inputs'!N208)</f>
        <v>-4166.666666666667</v>
      </c>
      <c r="O64" s="31">
        <f>SUM('Posting_Inputs'!O208)</f>
        <v>0</v>
      </c>
      <c r="P64" s="31">
        <f>SUM('Posting_Inputs'!P208)</f>
        <v>0</v>
      </c>
      <c r="Q64" s="31">
        <f>SUM('Posting_Inputs'!Q208)</f>
        <v>0</v>
      </c>
      <c r="R64" s="31">
        <f>SUM('Posting_Inputs'!R208)</f>
        <v>0</v>
      </c>
      <c r="S64" s="31">
        <f>SUM('Posting_Inputs'!S208)</f>
        <v>0</v>
      </c>
    </row>
    <row r="65" ht="22" customHeight="1">
      <c r="A65" s="2" t="str">
        <v>GL.FIN.DEP_INTEREST|MGMT</v>
      </c>
      <c r="B65" s="6" t="str">
        <v>Interest income on deposits</v>
      </c>
      <c r="C65" s="2" t="str">
        <v>MGMT</v>
      </c>
      <c r="D65" s="2" t="str">
        <v>Interest income on deposits</v>
      </c>
      <c r="E65" s="32">
        <f>SUM(H65:S65)</f>
        <v>0</v>
      </c>
      <c r="F65" s="6" t="str">
        <v>Interest income on deposits / Financial result</v>
      </c>
      <c r="G65" s="2"/>
      <c r="H65" s="32">
        <f>0</f>
        <v>0</v>
      </c>
      <c r="I65" s="32">
        <f>0</f>
        <v>0</v>
      </c>
      <c r="J65" s="32">
        <f>0</f>
        <v>0</v>
      </c>
      <c r="K65" s="32">
        <f>0</f>
        <v>0</v>
      </c>
      <c r="L65" s="32">
        <f>0</f>
        <v>0</v>
      </c>
      <c r="M65" s="32">
        <f>0</f>
        <v>0</v>
      </c>
      <c r="N65" s="32">
        <f>0</f>
        <v>0</v>
      </c>
      <c r="O65" s="32">
        <f>0</f>
        <v>0</v>
      </c>
      <c r="P65" s="32">
        <f>0</f>
        <v>0</v>
      </c>
      <c r="Q65" s="32">
        <f>0</f>
        <v>0</v>
      </c>
      <c r="R65" s="32">
        <f>0</f>
        <v>0</v>
      </c>
      <c r="S65" s="32">
        <f>0</f>
        <v>0</v>
      </c>
    </row>
    <row r="66" ht="22" customHeight="1">
      <c r="A66" s="2" t="str">
        <v>GL.FIN.DEP_INTEREST|ENG</v>
      </c>
      <c r="B66" s="6" t="str">
        <v>Interest income on deposits</v>
      </c>
      <c r="C66" s="2" t="str">
        <v>ENG</v>
      </c>
      <c r="D66" s="2" t="str">
        <v>Interest income on deposits</v>
      </c>
      <c r="E66" s="32">
        <f>SUM(H66:S66)</f>
        <v>0</v>
      </c>
      <c r="F66" s="6" t="str">
        <v>Interest income on deposits / Financial result</v>
      </c>
      <c r="G66" s="2"/>
      <c r="H66" s="32">
        <f>0</f>
        <v>0</v>
      </c>
      <c r="I66" s="32">
        <f>0</f>
        <v>0</v>
      </c>
      <c r="J66" s="32">
        <f>0</f>
        <v>0</v>
      </c>
      <c r="K66" s="32">
        <f>0</f>
        <v>0</v>
      </c>
      <c r="L66" s="32">
        <f>0</f>
        <v>0</v>
      </c>
      <c r="M66" s="32">
        <f>0</f>
        <v>0</v>
      </c>
      <c r="N66" s="32">
        <f>0</f>
        <v>0</v>
      </c>
      <c r="O66" s="32">
        <f>0</f>
        <v>0</v>
      </c>
      <c r="P66" s="32">
        <f>0</f>
        <v>0</v>
      </c>
      <c r="Q66" s="32">
        <f>0</f>
        <v>0</v>
      </c>
      <c r="R66" s="32">
        <f>0</f>
        <v>0</v>
      </c>
      <c r="S66" s="32">
        <f>0</f>
        <v>0</v>
      </c>
    </row>
    <row r="67" ht="22" customHeight="1">
      <c r="A67" s="2" t="str">
        <v>GL.FIN.DEP_INTEREST|COMP</v>
      </c>
      <c r="B67" s="6" t="str">
        <v>Interest income on deposits</v>
      </c>
      <c r="C67" s="2" t="str">
        <v>COMP</v>
      </c>
      <c r="D67" s="2" t="str">
        <v>Interest income on deposits</v>
      </c>
      <c r="E67" s="32">
        <f>SUM(H67:S67)</f>
        <v>0</v>
      </c>
      <c r="F67" s="6" t="str">
        <v>Interest income on deposits / Financial result</v>
      </c>
      <c r="G67" s="2"/>
      <c r="H67" s="32">
        <f>0</f>
        <v>0</v>
      </c>
      <c r="I67" s="32">
        <f>0</f>
        <v>0</v>
      </c>
      <c r="J67" s="32">
        <f>0</f>
        <v>0</v>
      </c>
      <c r="K67" s="32">
        <f>0</f>
        <v>0</v>
      </c>
      <c r="L67" s="32">
        <f>0</f>
        <v>0</v>
      </c>
      <c r="M67" s="32">
        <f>0</f>
        <v>0</v>
      </c>
      <c r="N67" s="32">
        <f>0</f>
        <v>0</v>
      </c>
      <c r="O67" s="32">
        <f>0</f>
        <v>0</v>
      </c>
      <c r="P67" s="32">
        <f>0</f>
        <v>0</v>
      </c>
      <c r="Q67" s="32">
        <f>0</f>
        <v>0</v>
      </c>
      <c r="R67" s="32">
        <f>0</f>
        <v>0</v>
      </c>
      <c r="S67" s="32">
        <f>0</f>
        <v>0</v>
      </c>
    </row>
    <row r="68" ht="22" customHeight="1">
      <c r="A68" s="2" t="str">
        <v>GL.FIN.DEP_INTEREST|PROD</v>
      </c>
      <c r="B68" s="6" t="str">
        <v>Interest income on deposits</v>
      </c>
      <c r="C68" s="2" t="str">
        <v>PROD</v>
      </c>
      <c r="D68" s="2" t="str">
        <v>Interest income on deposits</v>
      </c>
      <c r="E68" s="32">
        <f>SUM(H68:S68)</f>
        <v>0</v>
      </c>
      <c r="F68" s="6" t="str">
        <v>Interest income on deposits / Financial result</v>
      </c>
      <c r="G68" s="2"/>
      <c r="H68" s="32">
        <f>0</f>
        <v>0</v>
      </c>
      <c r="I68" s="32">
        <f>0</f>
        <v>0</v>
      </c>
      <c r="J68" s="32">
        <f>0</f>
        <v>0</v>
      </c>
      <c r="K68" s="32">
        <f>0</f>
        <v>0</v>
      </c>
      <c r="L68" s="32">
        <f>0</f>
        <v>0</v>
      </c>
      <c r="M68" s="32">
        <f>0</f>
        <v>0</v>
      </c>
      <c r="N68" s="32">
        <f>0</f>
        <v>0</v>
      </c>
      <c r="O68" s="32">
        <f>0</f>
        <v>0</v>
      </c>
      <c r="P68" s="32">
        <f>0</f>
        <v>0</v>
      </c>
      <c r="Q68" s="32">
        <f>0</f>
        <v>0</v>
      </c>
      <c r="R68" s="32">
        <f>0</f>
        <v>0</v>
      </c>
      <c r="S68" s="32">
        <f>0</f>
        <v>0</v>
      </c>
    </row>
    <row r="69" ht="22" customHeight="1">
      <c r="A69" s="2" t="str">
        <v>GL.FIN.DEP_INTEREST|MKT</v>
      </c>
      <c r="B69" s="6" t="str">
        <v>Interest income on deposits</v>
      </c>
      <c r="C69" s="2" t="str">
        <v>MKT</v>
      </c>
      <c r="D69" s="2" t="str">
        <v>Interest income on deposits</v>
      </c>
      <c r="E69" s="32">
        <f>SUM(H69:S69)</f>
        <v>0</v>
      </c>
      <c r="F69" s="6" t="str">
        <v>Interest income on deposits / Financial result</v>
      </c>
      <c r="G69" s="2"/>
      <c r="H69" s="32">
        <f>0</f>
        <v>0</v>
      </c>
      <c r="I69" s="32">
        <f>0</f>
        <v>0</v>
      </c>
      <c r="J69" s="32">
        <f>0</f>
        <v>0</v>
      </c>
      <c r="K69" s="32">
        <f>0</f>
        <v>0</v>
      </c>
      <c r="L69" s="32">
        <f>0</f>
        <v>0</v>
      </c>
      <c r="M69" s="32">
        <f>0</f>
        <v>0</v>
      </c>
      <c r="N69" s="32">
        <f>0</f>
        <v>0</v>
      </c>
      <c r="O69" s="32">
        <f>0</f>
        <v>0</v>
      </c>
      <c r="P69" s="32">
        <f>0</f>
        <v>0</v>
      </c>
      <c r="Q69" s="32">
        <f>0</f>
        <v>0</v>
      </c>
      <c r="R69" s="32">
        <f>0</f>
        <v>0</v>
      </c>
      <c r="S69" s="32">
        <f>0</f>
        <v>0</v>
      </c>
    </row>
    <row r="70" ht="22" customHeight="1">
      <c r="A70" s="2" t="str">
        <v>GL.FIN.DEP_INTEREST|SUP</v>
      </c>
      <c r="B70" s="6" t="str">
        <v>Interest income on deposits</v>
      </c>
      <c r="C70" s="2" t="str">
        <v>SUP</v>
      </c>
      <c r="D70" s="2" t="str">
        <v>Interest income on deposits</v>
      </c>
      <c r="E70" s="32">
        <f>SUM(H70:S70)</f>
        <v>0</v>
      </c>
      <c r="F70" s="6" t="str">
        <v>Interest income on deposits / Financial result</v>
      </c>
      <c r="G70" s="2"/>
      <c r="H70" s="32">
        <f>0</f>
        <v>0</v>
      </c>
      <c r="I70" s="32">
        <f>0</f>
        <v>0</v>
      </c>
      <c r="J70" s="32">
        <f>0</f>
        <v>0</v>
      </c>
      <c r="K70" s="32">
        <f>0</f>
        <v>0</v>
      </c>
      <c r="L70" s="32">
        <f>0</f>
        <v>0</v>
      </c>
      <c r="M70" s="32">
        <f>0</f>
        <v>0</v>
      </c>
      <c r="N70" s="32">
        <f>0</f>
        <v>0</v>
      </c>
      <c r="O70" s="32">
        <f>0</f>
        <v>0</v>
      </c>
      <c r="P70" s="32">
        <f>0</f>
        <v>0</v>
      </c>
      <c r="Q70" s="32">
        <f>0</f>
        <v>0</v>
      </c>
      <c r="R70" s="32">
        <f>0</f>
        <v>0</v>
      </c>
      <c r="S70" s="32">
        <f>0</f>
        <v>0</v>
      </c>
    </row>
    <row r="71" ht="22" customHeight="1">
      <c r="A71" s="2" t="str">
        <v>GL.FIN.DEP_INTEREST|FIN</v>
      </c>
      <c r="B71" s="6" t="str">
        <v>Interest income on deposits</v>
      </c>
      <c r="C71" s="2" t="str">
        <v>FIN</v>
      </c>
      <c r="D71" s="2" t="str">
        <v>Interest income on deposits</v>
      </c>
      <c r="E71" s="32">
        <f>SUM(H71:S71)</f>
        <v>0</v>
      </c>
      <c r="F71" s="6" t="str">
        <v>Interest income on deposits / Financial result</v>
      </c>
      <c r="G71" s="2"/>
      <c r="H71" s="32">
        <f>0</f>
        <v>0</v>
      </c>
      <c r="I71" s="32">
        <f>0</f>
        <v>0</v>
      </c>
      <c r="J71" s="32">
        <f>0</f>
        <v>0</v>
      </c>
      <c r="K71" s="32">
        <f>0</f>
        <v>0</v>
      </c>
      <c r="L71" s="32">
        <f>0</f>
        <v>0</v>
      </c>
      <c r="M71" s="32">
        <f>0</f>
        <v>0</v>
      </c>
      <c r="N71" s="32">
        <f>0</f>
        <v>0</v>
      </c>
      <c r="O71" s="32">
        <f>0</f>
        <v>0</v>
      </c>
      <c r="P71" s="32">
        <f>0</f>
        <v>0</v>
      </c>
      <c r="Q71" s="32">
        <f>0</f>
        <v>0</v>
      </c>
      <c r="R71" s="32">
        <f>0</f>
        <v>0</v>
      </c>
      <c r="S71" s="32">
        <f>0</f>
        <v>0</v>
      </c>
    </row>
    <row r="72" ht="22" customHeight="1">
      <c r="A72" s="2" t="str">
        <v>GL.FIN.DEP_INTEREST|SALES</v>
      </c>
      <c r="B72" s="6" t="str">
        <v>Interest income on deposits</v>
      </c>
      <c r="C72" s="2" t="str">
        <v>SALES</v>
      </c>
      <c r="D72" s="2" t="str">
        <v>Interest income on deposits</v>
      </c>
      <c r="E72" s="32">
        <f>SUM(H72:S72)</f>
        <v>0</v>
      </c>
      <c r="F72" s="6" t="str">
        <v>Interest income on deposits / Financial result</v>
      </c>
      <c r="G72" s="2"/>
      <c r="H72" s="32">
        <f>0</f>
        <v>0</v>
      </c>
      <c r="I72" s="32">
        <f>0</f>
        <v>0</v>
      </c>
      <c r="J72" s="32">
        <f>0</f>
        <v>0</v>
      </c>
      <c r="K72" s="32">
        <f>0</f>
        <v>0</v>
      </c>
      <c r="L72" s="32">
        <f>0</f>
        <v>0</v>
      </c>
      <c r="M72" s="32">
        <f>0</f>
        <v>0</v>
      </c>
      <c r="N72" s="32">
        <f>0</f>
        <v>0</v>
      </c>
      <c r="O72" s="32">
        <f>0</f>
        <v>0</v>
      </c>
      <c r="P72" s="32">
        <f>0</f>
        <v>0</v>
      </c>
      <c r="Q72" s="32">
        <f>0</f>
        <v>0</v>
      </c>
      <c r="R72" s="32">
        <f>0</f>
        <v>0</v>
      </c>
      <c r="S72" s="32">
        <f>0</f>
        <v>0</v>
      </c>
    </row>
    <row r="73" ht="22" customHeight="1">
      <c r="A73" s="2" t="str">
        <v>GL.FIN.DEP_INTEREST|CORP</v>
      </c>
      <c r="B73" s="6" t="str">
        <v>Interest income on deposits</v>
      </c>
      <c r="C73" s="2" t="str">
        <v>CORP</v>
      </c>
      <c r="D73" s="2" t="str">
        <v>Interest income on deposits</v>
      </c>
      <c r="E73" s="32">
        <f>SUM(H73:S73)</f>
        <v>26844.91748302429</v>
      </c>
      <c r="F73" s="6" t="str">
        <v>Interest income on deposits / Financial result</v>
      </c>
      <c r="G73" s="2"/>
      <c r="H73" s="31">
        <f>SUM('Posting_Inputs'!H209)</f>
        <v>0</v>
      </c>
      <c r="I73" s="31">
        <f>SUM('Posting_Inputs'!I209)</f>
        <v>1255.7951734375</v>
      </c>
      <c r="J73" s="31">
        <f>SUM('Posting_Inputs'!J209)</f>
        <v>1173.567740382238</v>
      </c>
      <c r="K73" s="31">
        <f>SUM('Posting_Inputs'!K209)</f>
        <v>1087.1965188077158</v>
      </c>
      <c r="L73" s="31">
        <f>SUM('Posting_Inputs'!L209)</f>
        <v>979.8132066437256</v>
      </c>
      <c r="M73" s="31">
        <f>SUM('Posting_Inputs'!M209)</f>
        <v>828.9255757712936</v>
      </c>
      <c r="N73" s="31">
        <f>SUM('Posting_Inputs'!N209)</f>
        <v>691.219710360271</v>
      </c>
      <c r="O73" s="31">
        <f>SUM('Posting_Inputs'!O209)</f>
        <v>567.7279626174845</v>
      </c>
      <c r="P73" s="31">
        <f>SUM('Posting_Inputs'!P209)</f>
        <v>5367.33526269002</v>
      </c>
      <c r="Q73" s="31">
        <f>SUM('Posting_Inputs'!Q209)</f>
        <v>5183.925070012646</v>
      </c>
      <c r="R73" s="31">
        <f>SUM('Posting_Inputs'!R209)</f>
        <v>4980.470055255518</v>
      </c>
      <c r="S73" s="31">
        <f>SUM('Posting_Inputs'!S209)</f>
        <v>4728.941207045876</v>
      </c>
    </row>
    <row r="74" ht="22" customHeight="1">
      <c r="A74" s="2" t="str">
        <v>GL.TAX.KST|MGMT</v>
      </c>
      <c r="B74" s="6" t="str">
        <v>Corporate income tax (KSt)</v>
      </c>
      <c r="C74" s="2" t="str">
        <v>MGMT</v>
      </c>
      <c r="D74" s="2" t="str">
        <v>Income tax</v>
      </c>
      <c r="E74" s="32">
        <f>SUM(H74:S74)</f>
        <v>0</v>
      </c>
      <c r="F74" s="6" t="str">
        <v>Income tax / Income tax</v>
      </c>
      <c r="G74" s="2"/>
      <c r="H74" s="32">
        <f>0</f>
        <v>0</v>
      </c>
      <c r="I74" s="32">
        <f>0</f>
        <v>0</v>
      </c>
      <c r="J74" s="32">
        <f>0</f>
        <v>0</v>
      </c>
      <c r="K74" s="32">
        <f>0</f>
        <v>0</v>
      </c>
      <c r="L74" s="32">
        <f>0</f>
        <v>0</v>
      </c>
      <c r="M74" s="32">
        <f>0</f>
        <v>0</v>
      </c>
      <c r="N74" s="32">
        <f>0</f>
        <v>0</v>
      </c>
      <c r="O74" s="32">
        <f>0</f>
        <v>0</v>
      </c>
      <c r="P74" s="32">
        <f>0</f>
        <v>0</v>
      </c>
      <c r="Q74" s="32">
        <f>0</f>
        <v>0</v>
      </c>
      <c r="R74" s="32">
        <f>0</f>
        <v>0</v>
      </c>
      <c r="S74" s="32">
        <f>0</f>
        <v>0</v>
      </c>
    </row>
    <row r="75" ht="22" customHeight="1">
      <c r="A75" s="2" t="str">
        <v>GL.TAX.KST|ENG</v>
      </c>
      <c r="B75" s="6" t="str">
        <v>Corporate income tax (KSt)</v>
      </c>
      <c r="C75" s="2" t="str">
        <v>ENG</v>
      </c>
      <c r="D75" s="2" t="str">
        <v>Income tax</v>
      </c>
      <c r="E75" s="32">
        <f>SUM(H75:S75)</f>
        <v>0</v>
      </c>
      <c r="F75" s="6" t="str">
        <v>Income tax / Income tax</v>
      </c>
      <c r="G75" s="2"/>
      <c r="H75" s="32">
        <f>0</f>
        <v>0</v>
      </c>
      <c r="I75" s="32">
        <f>0</f>
        <v>0</v>
      </c>
      <c r="J75" s="32">
        <f>0</f>
        <v>0</v>
      </c>
      <c r="K75" s="32">
        <f>0</f>
        <v>0</v>
      </c>
      <c r="L75" s="32">
        <f>0</f>
        <v>0</v>
      </c>
      <c r="M75" s="32">
        <f>0</f>
        <v>0</v>
      </c>
      <c r="N75" s="32">
        <f>0</f>
        <v>0</v>
      </c>
      <c r="O75" s="32">
        <f>0</f>
        <v>0</v>
      </c>
      <c r="P75" s="32">
        <f>0</f>
        <v>0</v>
      </c>
      <c r="Q75" s="32">
        <f>0</f>
        <v>0</v>
      </c>
      <c r="R75" s="32">
        <f>0</f>
        <v>0</v>
      </c>
      <c r="S75" s="32">
        <f>0</f>
        <v>0</v>
      </c>
    </row>
    <row r="76" ht="22" customHeight="1">
      <c r="A76" s="2" t="str">
        <v>GL.TAX.KST|COMP</v>
      </c>
      <c r="B76" s="6" t="str">
        <v>Corporate income tax (KSt)</v>
      </c>
      <c r="C76" s="2" t="str">
        <v>COMP</v>
      </c>
      <c r="D76" s="2" t="str">
        <v>Income tax</v>
      </c>
      <c r="E76" s="32">
        <f>SUM(H76:S76)</f>
        <v>0</v>
      </c>
      <c r="F76" s="6" t="str">
        <v>Income tax / Income tax</v>
      </c>
      <c r="G76" s="2"/>
      <c r="H76" s="32">
        <f>0</f>
        <v>0</v>
      </c>
      <c r="I76" s="32">
        <f>0</f>
        <v>0</v>
      </c>
      <c r="J76" s="32">
        <f>0</f>
        <v>0</v>
      </c>
      <c r="K76" s="32">
        <f>0</f>
        <v>0</v>
      </c>
      <c r="L76" s="32">
        <f>0</f>
        <v>0</v>
      </c>
      <c r="M76" s="32">
        <f>0</f>
        <v>0</v>
      </c>
      <c r="N76" s="32">
        <f>0</f>
        <v>0</v>
      </c>
      <c r="O76" s="32">
        <f>0</f>
        <v>0</v>
      </c>
      <c r="P76" s="32">
        <f>0</f>
        <v>0</v>
      </c>
      <c r="Q76" s="32">
        <f>0</f>
        <v>0</v>
      </c>
      <c r="R76" s="32">
        <f>0</f>
        <v>0</v>
      </c>
      <c r="S76" s="32">
        <f>0</f>
        <v>0</v>
      </c>
    </row>
    <row r="77" ht="22" customHeight="1">
      <c r="A77" s="2" t="str">
        <v>GL.TAX.KST|PROD</v>
      </c>
      <c r="B77" s="6" t="str">
        <v>Corporate income tax (KSt)</v>
      </c>
      <c r="C77" s="2" t="str">
        <v>PROD</v>
      </c>
      <c r="D77" s="2" t="str">
        <v>Income tax</v>
      </c>
      <c r="E77" s="32">
        <f>SUM(H77:S77)</f>
        <v>0</v>
      </c>
      <c r="F77" s="6" t="str">
        <v>Income tax / Income tax</v>
      </c>
      <c r="G77" s="2"/>
      <c r="H77" s="32">
        <f>0</f>
        <v>0</v>
      </c>
      <c r="I77" s="32">
        <f>0</f>
        <v>0</v>
      </c>
      <c r="J77" s="32">
        <f>0</f>
        <v>0</v>
      </c>
      <c r="K77" s="32">
        <f>0</f>
        <v>0</v>
      </c>
      <c r="L77" s="32">
        <f>0</f>
        <v>0</v>
      </c>
      <c r="M77" s="32">
        <f>0</f>
        <v>0</v>
      </c>
      <c r="N77" s="32">
        <f>0</f>
        <v>0</v>
      </c>
      <c r="O77" s="32">
        <f>0</f>
        <v>0</v>
      </c>
      <c r="P77" s="32">
        <f>0</f>
        <v>0</v>
      </c>
      <c r="Q77" s="32">
        <f>0</f>
        <v>0</v>
      </c>
      <c r="R77" s="32">
        <f>0</f>
        <v>0</v>
      </c>
      <c r="S77" s="32">
        <f>0</f>
        <v>0</v>
      </c>
    </row>
    <row r="78" ht="22" customHeight="1">
      <c r="A78" s="2" t="str">
        <v>GL.TAX.KST|MKT</v>
      </c>
      <c r="B78" s="6" t="str">
        <v>Corporate income tax (KSt)</v>
      </c>
      <c r="C78" s="2" t="str">
        <v>MKT</v>
      </c>
      <c r="D78" s="2" t="str">
        <v>Income tax</v>
      </c>
      <c r="E78" s="32">
        <f>SUM(H78:S78)</f>
        <v>0</v>
      </c>
      <c r="F78" s="6" t="str">
        <v>Income tax / Income tax</v>
      </c>
      <c r="G78" s="2"/>
      <c r="H78" s="32">
        <f>0</f>
        <v>0</v>
      </c>
      <c r="I78" s="32">
        <f>0</f>
        <v>0</v>
      </c>
      <c r="J78" s="32">
        <f>0</f>
        <v>0</v>
      </c>
      <c r="K78" s="32">
        <f>0</f>
        <v>0</v>
      </c>
      <c r="L78" s="32">
        <f>0</f>
        <v>0</v>
      </c>
      <c r="M78" s="32">
        <f>0</f>
        <v>0</v>
      </c>
      <c r="N78" s="32">
        <f>0</f>
        <v>0</v>
      </c>
      <c r="O78" s="32">
        <f>0</f>
        <v>0</v>
      </c>
      <c r="P78" s="32">
        <f>0</f>
        <v>0</v>
      </c>
      <c r="Q78" s="32">
        <f>0</f>
        <v>0</v>
      </c>
      <c r="R78" s="32">
        <f>0</f>
        <v>0</v>
      </c>
      <c r="S78" s="32">
        <f>0</f>
        <v>0</v>
      </c>
    </row>
    <row r="79" ht="22" customHeight="1">
      <c r="A79" s="2" t="str">
        <v>GL.TAX.KST|SUP</v>
      </c>
      <c r="B79" s="6" t="str">
        <v>Corporate income tax (KSt)</v>
      </c>
      <c r="C79" s="2" t="str">
        <v>SUP</v>
      </c>
      <c r="D79" s="2" t="str">
        <v>Income tax</v>
      </c>
      <c r="E79" s="32">
        <f>SUM(H79:S79)</f>
        <v>0</v>
      </c>
      <c r="F79" s="6" t="str">
        <v>Income tax / Income tax</v>
      </c>
      <c r="G79" s="2"/>
      <c r="H79" s="32">
        <f>0</f>
        <v>0</v>
      </c>
      <c r="I79" s="32">
        <f>0</f>
        <v>0</v>
      </c>
      <c r="J79" s="32">
        <f>0</f>
        <v>0</v>
      </c>
      <c r="K79" s="32">
        <f>0</f>
        <v>0</v>
      </c>
      <c r="L79" s="32">
        <f>0</f>
        <v>0</v>
      </c>
      <c r="M79" s="32">
        <f>0</f>
        <v>0</v>
      </c>
      <c r="N79" s="32">
        <f>0</f>
        <v>0</v>
      </c>
      <c r="O79" s="32">
        <f>0</f>
        <v>0</v>
      </c>
      <c r="P79" s="32">
        <f>0</f>
        <v>0</v>
      </c>
      <c r="Q79" s="32">
        <f>0</f>
        <v>0</v>
      </c>
      <c r="R79" s="32">
        <f>0</f>
        <v>0</v>
      </c>
      <c r="S79" s="32">
        <f>0</f>
        <v>0</v>
      </c>
    </row>
    <row r="80" ht="22" customHeight="1">
      <c r="A80" s="2" t="str">
        <v>GL.TAX.KST|FIN</v>
      </c>
      <c r="B80" s="6" t="str">
        <v>Corporate income tax (KSt)</v>
      </c>
      <c r="C80" s="2" t="str">
        <v>FIN</v>
      </c>
      <c r="D80" s="2" t="str">
        <v>Income tax</v>
      </c>
      <c r="E80" s="32">
        <f>SUM(H80:S80)</f>
        <v>0</v>
      </c>
      <c r="F80" s="6" t="str">
        <v>Income tax / Income tax</v>
      </c>
      <c r="G80" s="2"/>
      <c r="H80" s="32">
        <f>0</f>
        <v>0</v>
      </c>
      <c r="I80" s="32">
        <f>0</f>
        <v>0</v>
      </c>
      <c r="J80" s="32">
        <f>0</f>
        <v>0</v>
      </c>
      <c r="K80" s="32">
        <f>0</f>
        <v>0</v>
      </c>
      <c r="L80" s="32">
        <f>0</f>
        <v>0</v>
      </c>
      <c r="M80" s="32">
        <f>0</f>
        <v>0</v>
      </c>
      <c r="N80" s="32">
        <f>0</f>
        <v>0</v>
      </c>
      <c r="O80" s="32">
        <f>0</f>
        <v>0</v>
      </c>
      <c r="P80" s="32">
        <f>0</f>
        <v>0</v>
      </c>
      <c r="Q80" s="32">
        <f>0</f>
        <v>0</v>
      </c>
      <c r="R80" s="32">
        <f>0</f>
        <v>0</v>
      </c>
      <c r="S80" s="32">
        <f>0</f>
        <v>0</v>
      </c>
    </row>
    <row r="81" ht="22" customHeight="1">
      <c r="A81" s="2" t="str">
        <v>GL.TAX.KST|SALES</v>
      </c>
      <c r="B81" s="6" t="str">
        <v>Corporate income tax (KSt)</v>
      </c>
      <c r="C81" s="2" t="str">
        <v>SALES</v>
      </c>
      <c r="D81" s="2" t="str">
        <v>Income tax</v>
      </c>
      <c r="E81" s="32">
        <f>SUM(H81:S81)</f>
        <v>0</v>
      </c>
      <c r="F81" s="6" t="str">
        <v>Income tax / Income tax</v>
      </c>
      <c r="G81" s="2"/>
      <c r="H81" s="32">
        <f>0</f>
        <v>0</v>
      </c>
      <c r="I81" s="32">
        <f>0</f>
        <v>0</v>
      </c>
      <c r="J81" s="32">
        <f>0</f>
        <v>0</v>
      </c>
      <c r="K81" s="32">
        <f>0</f>
        <v>0</v>
      </c>
      <c r="L81" s="32">
        <f>0</f>
        <v>0</v>
      </c>
      <c r="M81" s="32">
        <f>0</f>
        <v>0</v>
      </c>
      <c r="N81" s="32">
        <f>0</f>
        <v>0</v>
      </c>
      <c r="O81" s="32">
        <f>0</f>
        <v>0</v>
      </c>
      <c r="P81" s="32">
        <f>0</f>
        <v>0</v>
      </c>
      <c r="Q81" s="32">
        <f>0</f>
        <v>0</v>
      </c>
      <c r="R81" s="32">
        <f>0</f>
        <v>0</v>
      </c>
      <c r="S81" s="32">
        <f>0</f>
        <v>0</v>
      </c>
    </row>
    <row r="82" ht="22" customHeight="1">
      <c r="A82" s="2" t="str">
        <v>GL.TAX.KST|CORP</v>
      </c>
      <c r="B82" s="6" t="str">
        <v>Corporate income tax (KSt)</v>
      </c>
      <c r="C82" s="2" t="str">
        <v>CORP</v>
      </c>
      <c r="D82" s="2" t="str">
        <v>Income tax</v>
      </c>
      <c r="E82" s="32">
        <f>SUM(H82:S82)</f>
        <v>0</v>
      </c>
      <c r="F82" s="6" t="str">
        <v>Income tax / Income tax</v>
      </c>
      <c r="G82" s="2"/>
      <c r="H82" s="31">
        <f>SUM('Posting_Inputs'!H210)</f>
        <v>0</v>
      </c>
      <c r="I82" s="31">
        <f>SUM('Posting_Inputs'!I210)</f>
        <v>0</v>
      </c>
      <c r="J82" s="31">
        <f>SUM('Posting_Inputs'!J210)</f>
        <v>0</v>
      </c>
      <c r="K82" s="31">
        <f>SUM('Posting_Inputs'!K210)</f>
        <v>0</v>
      </c>
      <c r="L82" s="31">
        <f>SUM('Posting_Inputs'!L210)</f>
        <v>0</v>
      </c>
      <c r="M82" s="31">
        <f>SUM('Posting_Inputs'!M210)</f>
        <v>0</v>
      </c>
      <c r="N82" s="31">
        <f>SUM('Posting_Inputs'!N210)</f>
        <v>0</v>
      </c>
      <c r="O82" s="31">
        <f>SUM('Posting_Inputs'!O210)</f>
        <v>0</v>
      </c>
      <c r="P82" s="31">
        <f>SUM('Posting_Inputs'!P210)</f>
        <v>0</v>
      </c>
      <c r="Q82" s="31">
        <f>SUM('Posting_Inputs'!Q210)</f>
        <v>0</v>
      </c>
      <c r="R82" s="31">
        <f>SUM('Posting_Inputs'!R210)</f>
        <v>0</v>
      </c>
      <c r="S82" s="31">
        <f>SUM('Posting_Inputs'!S210)</f>
        <v>0</v>
      </c>
    </row>
    <row r="83" ht="22" customHeight="1">
      <c r="A83" s="2" t="str">
        <v>GL.TAX.SOLI|MGMT</v>
      </c>
      <c r="B83" s="6" t="str">
        <v>Solidarity surcharge</v>
      </c>
      <c r="C83" s="2" t="str">
        <v>MGMT</v>
      </c>
      <c r="D83" s="2" t="str">
        <v>Income tax</v>
      </c>
      <c r="E83" s="32">
        <f>SUM(H83:S83)</f>
        <v>0</v>
      </c>
      <c r="F83" s="6" t="str">
        <v>Income tax / Income tax</v>
      </c>
      <c r="G83" s="2"/>
      <c r="H83" s="32">
        <f>0</f>
        <v>0</v>
      </c>
      <c r="I83" s="32">
        <f>0</f>
        <v>0</v>
      </c>
      <c r="J83" s="32">
        <f>0</f>
        <v>0</v>
      </c>
      <c r="K83" s="32">
        <f>0</f>
        <v>0</v>
      </c>
      <c r="L83" s="32">
        <f>0</f>
        <v>0</v>
      </c>
      <c r="M83" s="32">
        <f>0</f>
        <v>0</v>
      </c>
      <c r="N83" s="32">
        <f>0</f>
        <v>0</v>
      </c>
      <c r="O83" s="32">
        <f>0</f>
        <v>0</v>
      </c>
      <c r="P83" s="32">
        <f>0</f>
        <v>0</v>
      </c>
      <c r="Q83" s="32">
        <f>0</f>
        <v>0</v>
      </c>
      <c r="R83" s="32">
        <f>0</f>
        <v>0</v>
      </c>
      <c r="S83" s="32">
        <f>0</f>
        <v>0</v>
      </c>
    </row>
    <row r="84" ht="22" customHeight="1">
      <c r="A84" s="2" t="str">
        <v>GL.TAX.SOLI|ENG</v>
      </c>
      <c r="B84" s="6" t="str">
        <v>Solidarity surcharge</v>
      </c>
      <c r="C84" s="2" t="str">
        <v>ENG</v>
      </c>
      <c r="D84" s="2" t="str">
        <v>Income tax</v>
      </c>
      <c r="E84" s="32">
        <f>SUM(H84:S84)</f>
        <v>0</v>
      </c>
      <c r="F84" s="6" t="str">
        <v>Income tax / Income tax</v>
      </c>
      <c r="G84" s="2"/>
      <c r="H84" s="32">
        <f>0</f>
        <v>0</v>
      </c>
      <c r="I84" s="32">
        <f>0</f>
        <v>0</v>
      </c>
      <c r="J84" s="32">
        <f>0</f>
        <v>0</v>
      </c>
      <c r="K84" s="32">
        <f>0</f>
        <v>0</v>
      </c>
      <c r="L84" s="32">
        <f>0</f>
        <v>0</v>
      </c>
      <c r="M84" s="32">
        <f>0</f>
        <v>0</v>
      </c>
      <c r="N84" s="32">
        <f>0</f>
        <v>0</v>
      </c>
      <c r="O84" s="32">
        <f>0</f>
        <v>0</v>
      </c>
      <c r="P84" s="32">
        <f>0</f>
        <v>0</v>
      </c>
      <c r="Q84" s="32">
        <f>0</f>
        <v>0</v>
      </c>
      <c r="R84" s="32">
        <f>0</f>
        <v>0</v>
      </c>
      <c r="S84" s="32">
        <f>0</f>
        <v>0</v>
      </c>
    </row>
    <row r="85" ht="22" customHeight="1">
      <c r="A85" s="2" t="str">
        <v>GL.TAX.SOLI|COMP</v>
      </c>
      <c r="B85" s="6" t="str">
        <v>Solidarity surcharge</v>
      </c>
      <c r="C85" s="2" t="str">
        <v>COMP</v>
      </c>
      <c r="D85" s="2" t="str">
        <v>Income tax</v>
      </c>
      <c r="E85" s="32">
        <f>SUM(H85:S85)</f>
        <v>0</v>
      </c>
      <c r="F85" s="6" t="str">
        <v>Income tax / Income tax</v>
      </c>
      <c r="G85" s="2"/>
      <c r="H85" s="32">
        <f>0</f>
        <v>0</v>
      </c>
      <c r="I85" s="32">
        <f>0</f>
        <v>0</v>
      </c>
      <c r="J85" s="32">
        <f>0</f>
        <v>0</v>
      </c>
      <c r="K85" s="32">
        <f>0</f>
        <v>0</v>
      </c>
      <c r="L85" s="32">
        <f>0</f>
        <v>0</v>
      </c>
      <c r="M85" s="32">
        <f>0</f>
        <v>0</v>
      </c>
      <c r="N85" s="32">
        <f>0</f>
        <v>0</v>
      </c>
      <c r="O85" s="32">
        <f>0</f>
        <v>0</v>
      </c>
      <c r="P85" s="32">
        <f>0</f>
        <v>0</v>
      </c>
      <c r="Q85" s="32">
        <f>0</f>
        <v>0</v>
      </c>
      <c r="R85" s="32">
        <f>0</f>
        <v>0</v>
      </c>
      <c r="S85" s="32">
        <f>0</f>
        <v>0</v>
      </c>
    </row>
    <row r="86" ht="22" customHeight="1">
      <c r="A86" s="2" t="str">
        <v>GL.TAX.SOLI|PROD</v>
      </c>
      <c r="B86" s="6" t="str">
        <v>Solidarity surcharge</v>
      </c>
      <c r="C86" s="2" t="str">
        <v>PROD</v>
      </c>
      <c r="D86" s="2" t="str">
        <v>Income tax</v>
      </c>
      <c r="E86" s="32">
        <f>SUM(H86:S86)</f>
        <v>0</v>
      </c>
      <c r="F86" s="6" t="str">
        <v>Income tax / Income tax</v>
      </c>
      <c r="G86" s="2"/>
      <c r="H86" s="32">
        <f>0</f>
        <v>0</v>
      </c>
      <c r="I86" s="32">
        <f>0</f>
        <v>0</v>
      </c>
      <c r="J86" s="32">
        <f>0</f>
        <v>0</v>
      </c>
      <c r="K86" s="32">
        <f>0</f>
        <v>0</v>
      </c>
      <c r="L86" s="32">
        <f>0</f>
        <v>0</v>
      </c>
      <c r="M86" s="32">
        <f>0</f>
        <v>0</v>
      </c>
      <c r="N86" s="32">
        <f>0</f>
        <v>0</v>
      </c>
      <c r="O86" s="32">
        <f>0</f>
        <v>0</v>
      </c>
      <c r="P86" s="32">
        <f>0</f>
        <v>0</v>
      </c>
      <c r="Q86" s="32">
        <f>0</f>
        <v>0</v>
      </c>
      <c r="R86" s="32">
        <f>0</f>
        <v>0</v>
      </c>
      <c r="S86" s="32">
        <f>0</f>
        <v>0</v>
      </c>
    </row>
    <row r="87" ht="22" customHeight="1">
      <c r="A87" s="2" t="str">
        <v>GL.TAX.SOLI|MKT</v>
      </c>
      <c r="B87" s="6" t="str">
        <v>Solidarity surcharge</v>
      </c>
      <c r="C87" s="2" t="str">
        <v>MKT</v>
      </c>
      <c r="D87" s="2" t="str">
        <v>Income tax</v>
      </c>
      <c r="E87" s="32">
        <f>SUM(H87:S87)</f>
        <v>0</v>
      </c>
      <c r="F87" s="6" t="str">
        <v>Income tax / Income tax</v>
      </c>
      <c r="G87" s="2"/>
      <c r="H87" s="32">
        <f>0</f>
        <v>0</v>
      </c>
      <c r="I87" s="32">
        <f>0</f>
        <v>0</v>
      </c>
      <c r="J87" s="32">
        <f>0</f>
        <v>0</v>
      </c>
      <c r="K87" s="32">
        <f>0</f>
        <v>0</v>
      </c>
      <c r="L87" s="32">
        <f>0</f>
        <v>0</v>
      </c>
      <c r="M87" s="32">
        <f>0</f>
        <v>0</v>
      </c>
      <c r="N87" s="32">
        <f>0</f>
        <v>0</v>
      </c>
      <c r="O87" s="32">
        <f>0</f>
        <v>0</v>
      </c>
      <c r="P87" s="32">
        <f>0</f>
        <v>0</v>
      </c>
      <c r="Q87" s="32">
        <f>0</f>
        <v>0</v>
      </c>
      <c r="R87" s="32">
        <f>0</f>
        <v>0</v>
      </c>
      <c r="S87" s="32">
        <f>0</f>
        <v>0</v>
      </c>
    </row>
    <row r="88" ht="22" customHeight="1">
      <c r="A88" s="2" t="str">
        <v>GL.TAX.SOLI|SUP</v>
      </c>
      <c r="B88" s="6" t="str">
        <v>Solidarity surcharge</v>
      </c>
      <c r="C88" s="2" t="str">
        <v>SUP</v>
      </c>
      <c r="D88" s="2" t="str">
        <v>Income tax</v>
      </c>
      <c r="E88" s="32">
        <f>SUM(H88:S88)</f>
        <v>0</v>
      </c>
      <c r="F88" s="6" t="str">
        <v>Income tax / Income tax</v>
      </c>
      <c r="G88" s="2"/>
      <c r="H88" s="32">
        <f>0</f>
        <v>0</v>
      </c>
      <c r="I88" s="32">
        <f>0</f>
        <v>0</v>
      </c>
      <c r="J88" s="32">
        <f>0</f>
        <v>0</v>
      </c>
      <c r="K88" s="32">
        <f>0</f>
        <v>0</v>
      </c>
      <c r="L88" s="32">
        <f>0</f>
        <v>0</v>
      </c>
      <c r="M88" s="32">
        <f>0</f>
        <v>0</v>
      </c>
      <c r="N88" s="32">
        <f>0</f>
        <v>0</v>
      </c>
      <c r="O88" s="32">
        <f>0</f>
        <v>0</v>
      </c>
      <c r="P88" s="32">
        <f>0</f>
        <v>0</v>
      </c>
      <c r="Q88" s="32">
        <f>0</f>
        <v>0</v>
      </c>
      <c r="R88" s="32">
        <f>0</f>
        <v>0</v>
      </c>
      <c r="S88" s="32">
        <f>0</f>
        <v>0</v>
      </c>
    </row>
    <row r="89" ht="22" customHeight="1">
      <c r="A89" s="2" t="str">
        <v>GL.TAX.SOLI|FIN</v>
      </c>
      <c r="B89" s="6" t="str">
        <v>Solidarity surcharge</v>
      </c>
      <c r="C89" s="2" t="str">
        <v>FIN</v>
      </c>
      <c r="D89" s="2" t="str">
        <v>Income tax</v>
      </c>
      <c r="E89" s="32">
        <f>SUM(H89:S89)</f>
        <v>0</v>
      </c>
      <c r="F89" s="6" t="str">
        <v>Income tax / Income tax</v>
      </c>
      <c r="G89" s="2"/>
      <c r="H89" s="32">
        <f>0</f>
        <v>0</v>
      </c>
      <c r="I89" s="32">
        <f>0</f>
        <v>0</v>
      </c>
      <c r="J89" s="32">
        <f>0</f>
        <v>0</v>
      </c>
      <c r="K89" s="32">
        <f>0</f>
        <v>0</v>
      </c>
      <c r="L89" s="32">
        <f>0</f>
        <v>0</v>
      </c>
      <c r="M89" s="32">
        <f>0</f>
        <v>0</v>
      </c>
      <c r="N89" s="32">
        <f>0</f>
        <v>0</v>
      </c>
      <c r="O89" s="32">
        <f>0</f>
        <v>0</v>
      </c>
      <c r="P89" s="32">
        <f>0</f>
        <v>0</v>
      </c>
      <c r="Q89" s="32">
        <f>0</f>
        <v>0</v>
      </c>
      <c r="R89" s="32">
        <f>0</f>
        <v>0</v>
      </c>
      <c r="S89" s="32">
        <f>0</f>
        <v>0</v>
      </c>
    </row>
    <row r="90" ht="22" customHeight="1">
      <c r="A90" s="2" t="str">
        <v>GL.TAX.SOLI|SALES</v>
      </c>
      <c r="B90" s="6" t="str">
        <v>Solidarity surcharge</v>
      </c>
      <c r="C90" s="2" t="str">
        <v>SALES</v>
      </c>
      <c r="D90" s="2" t="str">
        <v>Income tax</v>
      </c>
      <c r="E90" s="32">
        <f>SUM(H90:S90)</f>
        <v>0</v>
      </c>
      <c r="F90" s="6" t="str">
        <v>Income tax / Income tax</v>
      </c>
      <c r="G90" s="2"/>
      <c r="H90" s="32">
        <f>0</f>
        <v>0</v>
      </c>
      <c r="I90" s="32">
        <f>0</f>
        <v>0</v>
      </c>
      <c r="J90" s="32">
        <f>0</f>
        <v>0</v>
      </c>
      <c r="K90" s="32">
        <f>0</f>
        <v>0</v>
      </c>
      <c r="L90" s="32">
        <f>0</f>
        <v>0</v>
      </c>
      <c r="M90" s="32">
        <f>0</f>
        <v>0</v>
      </c>
      <c r="N90" s="32">
        <f>0</f>
        <v>0</v>
      </c>
      <c r="O90" s="32">
        <f>0</f>
        <v>0</v>
      </c>
      <c r="P90" s="32">
        <f>0</f>
        <v>0</v>
      </c>
      <c r="Q90" s="32">
        <f>0</f>
        <v>0</v>
      </c>
      <c r="R90" s="32">
        <f>0</f>
        <v>0</v>
      </c>
      <c r="S90" s="32">
        <f>0</f>
        <v>0</v>
      </c>
    </row>
    <row r="91" ht="22" customHeight="1">
      <c r="A91" s="2" t="str">
        <v>GL.TAX.SOLI|CORP</v>
      </c>
      <c r="B91" s="6" t="str">
        <v>Solidarity surcharge</v>
      </c>
      <c r="C91" s="2" t="str">
        <v>CORP</v>
      </c>
      <c r="D91" s="2" t="str">
        <v>Income tax</v>
      </c>
      <c r="E91" s="32">
        <f>SUM(H91:S91)</f>
        <v>0</v>
      </c>
      <c r="F91" s="6" t="str">
        <v>Income tax / Income tax</v>
      </c>
      <c r="G91" s="2"/>
      <c r="H91" s="31">
        <f>SUM('Posting_Inputs'!H211)</f>
        <v>0</v>
      </c>
      <c r="I91" s="31">
        <f>SUM('Posting_Inputs'!I211)</f>
        <v>0</v>
      </c>
      <c r="J91" s="31">
        <f>SUM('Posting_Inputs'!J211)</f>
        <v>0</v>
      </c>
      <c r="K91" s="31">
        <f>SUM('Posting_Inputs'!K211)</f>
        <v>0</v>
      </c>
      <c r="L91" s="31">
        <f>SUM('Posting_Inputs'!L211)</f>
        <v>0</v>
      </c>
      <c r="M91" s="31">
        <f>SUM('Posting_Inputs'!M211)</f>
        <v>0</v>
      </c>
      <c r="N91" s="31">
        <f>SUM('Posting_Inputs'!N211)</f>
        <v>0</v>
      </c>
      <c r="O91" s="31">
        <f>SUM('Posting_Inputs'!O211)</f>
        <v>0</v>
      </c>
      <c r="P91" s="31">
        <f>SUM('Posting_Inputs'!P211)</f>
        <v>0</v>
      </c>
      <c r="Q91" s="31">
        <f>SUM('Posting_Inputs'!Q211)</f>
        <v>0</v>
      </c>
      <c r="R91" s="31">
        <f>SUM('Posting_Inputs'!R211)</f>
        <v>0</v>
      </c>
      <c r="S91" s="31">
        <f>SUM('Posting_Inputs'!S211)</f>
        <v>0</v>
      </c>
    </row>
    <row r="92" ht="22" customHeight="1">
      <c r="A92" s="2" t="str">
        <v>GL.TAX.GEWST|MGMT</v>
      </c>
      <c r="B92" s="6" t="str">
        <v>Trade tax (GewSt)</v>
      </c>
      <c r="C92" s="2" t="str">
        <v>MGMT</v>
      </c>
      <c r="D92" s="2" t="str">
        <v>Income tax</v>
      </c>
      <c r="E92" s="32">
        <f>SUM(H92:S92)</f>
        <v>0</v>
      </c>
      <c r="F92" s="6" t="str">
        <v>Income tax / Income tax</v>
      </c>
      <c r="G92" s="2"/>
      <c r="H92" s="32">
        <f>0</f>
        <v>0</v>
      </c>
      <c r="I92" s="32">
        <f>0</f>
        <v>0</v>
      </c>
      <c r="J92" s="32">
        <f>0</f>
        <v>0</v>
      </c>
      <c r="K92" s="32">
        <f>0</f>
        <v>0</v>
      </c>
      <c r="L92" s="32">
        <f>0</f>
        <v>0</v>
      </c>
      <c r="M92" s="32">
        <f>0</f>
        <v>0</v>
      </c>
      <c r="N92" s="32">
        <f>0</f>
        <v>0</v>
      </c>
      <c r="O92" s="32">
        <f>0</f>
        <v>0</v>
      </c>
      <c r="P92" s="32">
        <f>0</f>
        <v>0</v>
      </c>
      <c r="Q92" s="32">
        <f>0</f>
        <v>0</v>
      </c>
      <c r="R92" s="32">
        <f>0</f>
        <v>0</v>
      </c>
      <c r="S92" s="32">
        <f>0</f>
        <v>0</v>
      </c>
    </row>
    <row r="93" ht="22" customHeight="1">
      <c r="A93" s="2" t="str">
        <v>GL.TAX.GEWST|ENG</v>
      </c>
      <c r="B93" s="6" t="str">
        <v>Trade tax (GewSt)</v>
      </c>
      <c r="C93" s="2" t="str">
        <v>ENG</v>
      </c>
      <c r="D93" s="2" t="str">
        <v>Income tax</v>
      </c>
      <c r="E93" s="32">
        <f>SUM(H93:S93)</f>
        <v>0</v>
      </c>
      <c r="F93" s="6" t="str">
        <v>Income tax / Income tax</v>
      </c>
      <c r="G93" s="2"/>
      <c r="H93" s="32">
        <f>0</f>
        <v>0</v>
      </c>
      <c r="I93" s="32">
        <f>0</f>
        <v>0</v>
      </c>
      <c r="J93" s="32">
        <f>0</f>
        <v>0</v>
      </c>
      <c r="K93" s="32">
        <f>0</f>
        <v>0</v>
      </c>
      <c r="L93" s="32">
        <f>0</f>
        <v>0</v>
      </c>
      <c r="M93" s="32">
        <f>0</f>
        <v>0</v>
      </c>
      <c r="N93" s="32">
        <f>0</f>
        <v>0</v>
      </c>
      <c r="O93" s="32">
        <f>0</f>
        <v>0</v>
      </c>
      <c r="P93" s="32">
        <f>0</f>
        <v>0</v>
      </c>
      <c r="Q93" s="32">
        <f>0</f>
        <v>0</v>
      </c>
      <c r="R93" s="32">
        <f>0</f>
        <v>0</v>
      </c>
      <c r="S93" s="32">
        <f>0</f>
        <v>0</v>
      </c>
    </row>
    <row r="94" ht="22" customHeight="1">
      <c r="A94" s="2" t="str">
        <v>GL.TAX.GEWST|COMP</v>
      </c>
      <c r="B94" s="6" t="str">
        <v>Trade tax (GewSt)</v>
      </c>
      <c r="C94" s="2" t="str">
        <v>COMP</v>
      </c>
      <c r="D94" s="2" t="str">
        <v>Income tax</v>
      </c>
      <c r="E94" s="32">
        <f>SUM(H94:S94)</f>
        <v>0</v>
      </c>
      <c r="F94" s="6" t="str">
        <v>Income tax / Income tax</v>
      </c>
      <c r="G94" s="2"/>
      <c r="H94" s="32">
        <f>0</f>
        <v>0</v>
      </c>
      <c r="I94" s="32">
        <f>0</f>
        <v>0</v>
      </c>
      <c r="J94" s="32">
        <f>0</f>
        <v>0</v>
      </c>
      <c r="K94" s="32">
        <f>0</f>
        <v>0</v>
      </c>
      <c r="L94" s="32">
        <f>0</f>
        <v>0</v>
      </c>
      <c r="M94" s="32">
        <f>0</f>
        <v>0</v>
      </c>
      <c r="N94" s="32">
        <f>0</f>
        <v>0</v>
      </c>
      <c r="O94" s="32">
        <f>0</f>
        <v>0</v>
      </c>
      <c r="P94" s="32">
        <f>0</f>
        <v>0</v>
      </c>
      <c r="Q94" s="32">
        <f>0</f>
        <v>0</v>
      </c>
      <c r="R94" s="32">
        <f>0</f>
        <v>0</v>
      </c>
      <c r="S94" s="32">
        <f>0</f>
        <v>0</v>
      </c>
    </row>
    <row r="95" ht="22" customHeight="1">
      <c r="A95" s="2" t="str">
        <v>GL.TAX.GEWST|PROD</v>
      </c>
      <c r="B95" s="6" t="str">
        <v>Trade tax (GewSt)</v>
      </c>
      <c r="C95" s="2" t="str">
        <v>PROD</v>
      </c>
      <c r="D95" s="2" t="str">
        <v>Income tax</v>
      </c>
      <c r="E95" s="32">
        <f>SUM(H95:S95)</f>
        <v>0</v>
      </c>
      <c r="F95" s="6" t="str">
        <v>Income tax / Income tax</v>
      </c>
      <c r="G95" s="2"/>
      <c r="H95" s="32">
        <f>0</f>
        <v>0</v>
      </c>
      <c r="I95" s="32">
        <f>0</f>
        <v>0</v>
      </c>
      <c r="J95" s="32">
        <f>0</f>
        <v>0</v>
      </c>
      <c r="K95" s="32">
        <f>0</f>
        <v>0</v>
      </c>
      <c r="L95" s="32">
        <f>0</f>
        <v>0</v>
      </c>
      <c r="M95" s="32">
        <f>0</f>
        <v>0</v>
      </c>
      <c r="N95" s="32">
        <f>0</f>
        <v>0</v>
      </c>
      <c r="O95" s="32">
        <f>0</f>
        <v>0</v>
      </c>
      <c r="P95" s="32">
        <f>0</f>
        <v>0</v>
      </c>
      <c r="Q95" s="32">
        <f>0</f>
        <v>0</v>
      </c>
      <c r="R95" s="32">
        <f>0</f>
        <v>0</v>
      </c>
      <c r="S95" s="32">
        <f>0</f>
        <v>0</v>
      </c>
    </row>
    <row r="96" ht="22" customHeight="1">
      <c r="A96" s="2" t="str">
        <v>GL.TAX.GEWST|MKT</v>
      </c>
      <c r="B96" s="6" t="str">
        <v>Trade tax (GewSt)</v>
      </c>
      <c r="C96" s="2" t="str">
        <v>MKT</v>
      </c>
      <c r="D96" s="2" t="str">
        <v>Income tax</v>
      </c>
      <c r="E96" s="32">
        <f>SUM(H96:S96)</f>
        <v>0</v>
      </c>
      <c r="F96" s="6" t="str">
        <v>Income tax / Income tax</v>
      </c>
      <c r="G96" s="2"/>
      <c r="H96" s="32">
        <f>0</f>
        <v>0</v>
      </c>
      <c r="I96" s="32">
        <f>0</f>
        <v>0</v>
      </c>
      <c r="J96" s="32">
        <f>0</f>
        <v>0</v>
      </c>
      <c r="K96" s="32">
        <f>0</f>
        <v>0</v>
      </c>
      <c r="L96" s="32">
        <f>0</f>
        <v>0</v>
      </c>
      <c r="M96" s="32">
        <f>0</f>
        <v>0</v>
      </c>
      <c r="N96" s="32">
        <f>0</f>
        <v>0</v>
      </c>
      <c r="O96" s="32">
        <f>0</f>
        <v>0</v>
      </c>
      <c r="P96" s="32">
        <f>0</f>
        <v>0</v>
      </c>
      <c r="Q96" s="32">
        <f>0</f>
        <v>0</v>
      </c>
      <c r="R96" s="32">
        <f>0</f>
        <v>0</v>
      </c>
      <c r="S96" s="32">
        <f>0</f>
        <v>0</v>
      </c>
    </row>
    <row r="97" ht="22" customHeight="1">
      <c r="A97" s="2" t="str">
        <v>GL.TAX.GEWST|SUP</v>
      </c>
      <c r="B97" s="6" t="str">
        <v>Trade tax (GewSt)</v>
      </c>
      <c r="C97" s="2" t="str">
        <v>SUP</v>
      </c>
      <c r="D97" s="2" t="str">
        <v>Income tax</v>
      </c>
      <c r="E97" s="32">
        <f>SUM(H97:S97)</f>
        <v>0</v>
      </c>
      <c r="F97" s="6" t="str">
        <v>Income tax / Income tax</v>
      </c>
      <c r="G97" s="2"/>
      <c r="H97" s="32">
        <f>0</f>
        <v>0</v>
      </c>
      <c r="I97" s="32">
        <f>0</f>
        <v>0</v>
      </c>
      <c r="J97" s="32">
        <f>0</f>
        <v>0</v>
      </c>
      <c r="K97" s="32">
        <f>0</f>
        <v>0</v>
      </c>
      <c r="L97" s="32">
        <f>0</f>
        <v>0</v>
      </c>
      <c r="M97" s="32">
        <f>0</f>
        <v>0</v>
      </c>
      <c r="N97" s="32">
        <f>0</f>
        <v>0</v>
      </c>
      <c r="O97" s="32">
        <f>0</f>
        <v>0</v>
      </c>
      <c r="P97" s="32">
        <f>0</f>
        <v>0</v>
      </c>
      <c r="Q97" s="32">
        <f>0</f>
        <v>0</v>
      </c>
      <c r="R97" s="32">
        <f>0</f>
        <v>0</v>
      </c>
      <c r="S97" s="32">
        <f>0</f>
        <v>0</v>
      </c>
    </row>
    <row r="98" ht="22" customHeight="1">
      <c r="A98" s="2" t="str">
        <v>GL.TAX.GEWST|FIN</v>
      </c>
      <c r="B98" s="6" t="str">
        <v>Trade tax (GewSt)</v>
      </c>
      <c r="C98" s="2" t="str">
        <v>FIN</v>
      </c>
      <c r="D98" s="2" t="str">
        <v>Income tax</v>
      </c>
      <c r="E98" s="32">
        <f>SUM(H98:S98)</f>
        <v>0</v>
      </c>
      <c r="F98" s="6" t="str">
        <v>Income tax / Income tax</v>
      </c>
      <c r="G98" s="2"/>
      <c r="H98" s="32">
        <f>0</f>
        <v>0</v>
      </c>
      <c r="I98" s="32">
        <f>0</f>
        <v>0</v>
      </c>
      <c r="J98" s="32">
        <f>0</f>
        <v>0</v>
      </c>
      <c r="K98" s="32">
        <f>0</f>
        <v>0</v>
      </c>
      <c r="L98" s="32">
        <f>0</f>
        <v>0</v>
      </c>
      <c r="M98" s="32">
        <f>0</f>
        <v>0</v>
      </c>
      <c r="N98" s="32">
        <f>0</f>
        <v>0</v>
      </c>
      <c r="O98" s="32">
        <f>0</f>
        <v>0</v>
      </c>
      <c r="P98" s="32">
        <f>0</f>
        <v>0</v>
      </c>
      <c r="Q98" s="32">
        <f>0</f>
        <v>0</v>
      </c>
      <c r="R98" s="32">
        <f>0</f>
        <v>0</v>
      </c>
      <c r="S98" s="32">
        <f>0</f>
        <v>0</v>
      </c>
    </row>
    <row r="99" ht="22" customHeight="1">
      <c r="A99" s="2" t="str">
        <v>GL.TAX.GEWST|SALES</v>
      </c>
      <c r="B99" s="6" t="str">
        <v>Trade tax (GewSt)</v>
      </c>
      <c r="C99" s="2" t="str">
        <v>SALES</v>
      </c>
      <c r="D99" s="2" t="str">
        <v>Income tax</v>
      </c>
      <c r="E99" s="32">
        <f>SUM(H99:S99)</f>
        <v>0</v>
      </c>
      <c r="F99" s="6" t="str">
        <v>Income tax / Income tax</v>
      </c>
      <c r="G99" s="2"/>
      <c r="H99" s="32">
        <f>0</f>
        <v>0</v>
      </c>
      <c r="I99" s="32">
        <f>0</f>
        <v>0</v>
      </c>
      <c r="J99" s="32">
        <f>0</f>
        <v>0</v>
      </c>
      <c r="K99" s="32">
        <f>0</f>
        <v>0</v>
      </c>
      <c r="L99" s="32">
        <f>0</f>
        <v>0</v>
      </c>
      <c r="M99" s="32">
        <f>0</f>
        <v>0</v>
      </c>
      <c r="N99" s="32">
        <f>0</f>
        <v>0</v>
      </c>
      <c r="O99" s="32">
        <f>0</f>
        <v>0</v>
      </c>
      <c r="P99" s="32">
        <f>0</f>
        <v>0</v>
      </c>
      <c r="Q99" s="32">
        <f>0</f>
        <v>0</v>
      </c>
      <c r="R99" s="32">
        <f>0</f>
        <v>0</v>
      </c>
      <c r="S99" s="32">
        <f>0</f>
        <v>0</v>
      </c>
    </row>
    <row r="100" ht="22" customHeight="1">
      <c r="A100" s="2" t="str">
        <v>GL.TAX.GEWST|CORP</v>
      </c>
      <c r="B100" s="6" t="str">
        <v>Trade tax (GewSt)</v>
      </c>
      <c r="C100" s="2" t="str">
        <v>CORP</v>
      </c>
      <c r="D100" s="2" t="str">
        <v>Income tax</v>
      </c>
      <c r="E100" s="32">
        <f>SUM(H100:S100)</f>
        <v>0</v>
      </c>
      <c r="F100" s="6" t="str">
        <v>Income tax / Income tax</v>
      </c>
      <c r="G100" s="2"/>
      <c r="H100" s="31">
        <f>SUM('Posting_Inputs'!H212)</f>
        <v>0</v>
      </c>
      <c r="I100" s="31">
        <f>SUM('Posting_Inputs'!I212)</f>
        <v>0</v>
      </c>
      <c r="J100" s="31">
        <f>SUM('Posting_Inputs'!J212)</f>
        <v>0</v>
      </c>
      <c r="K100" s="31">
        <f>SUM('Posting_Inputs'!K212)</f>
        <v>0</v>
      </c>
      <c r="L100" s="31">
        <f>SUM('Posting_Inputs'!L212)</f>
        <v>0</v>
      </c>
      <c r="M100" s="31">
        <f>SUM('Posting_Inputs'!M212)</f>
        <v>0</v>
      </c>
      <c r="N100" s="31">
        <f>SUM('Posting_Inputs'!N212)</f>
        <v>0</v>
      </c>
      <c r="O100" s="31">
        <f>SUM('Posting_Inputs'!O212)</f>
        <v>0</v>
      </c>
      <c r="P100" s="31">
        <f>SUM('Posting_Inputs'!P212)</f>
        <v>0</v>
      </c>
      <c r="Q100" s="31">
        <f>SUM('Posting_Inputs'!Q212)</f>
        <v>0</v>
      </c>
      <c r="R100" s="31">
        <f>SUM('Posting_Inputs'!R212)</f>
        <v>0</v>
      </c>
      <c r="S100" s="31">
        <f>SUM('Posting_Inputs'!S212)</f>
        <v>0</v>
      </c>
    </row>
    <row r="101" ht="22" customHeight="1">
      <c r="A101" s="2" t="str">
        <v>GL.OPEX.OPX.DESK|MGMT</v>
      </c>
      <c r="B101" s="6" t="str">
        <v>Coworking desks</v>
      </c>
      <c r="C101" s="2" t="str">
        <v>MGMT</v>
      </c>
      <c r="D101" s="2" t="str">
        <v>Operating expenses</v>
      </c>
      <c r="E101" s="32">
        <f>SUM(H101:S101)</f>
        <v>0</v>
      </c>
      <c r="F101" s="6" t="str">
        <v>Operating expense / General and administrative</v>
      </c>
      <c r="G101" s="2"/>
      <c r="H101" s="32">
        <f>0</f>
        <v>0</v>
      </c>
      <c r="I101" s="32">
        <f>0</f>
        <v>0</v>
      </c>
      <c r="J101" s="32">
        <f>0</f>
        <v>0</v>
      </c>
      <c r="K101" s="32">
        <f>0</f>
        <v>0</v>
      </c>
      <c r="L101" s="32">
        <f>0</f>
        <v>0</v>
      </c>
      <c r="M101" s="32">
        <f>0</f>
        <v>0</v>
      </c>
      <c r="N101" s="32">
        <f>0</f>
        <v>0</v>
      </c>
      <c r="O101" s="32">
        <f>0</f>
        <v>0</v>
      </c>
      <c r="P101" s="32">
        <f>0</f>
        <v>0</v>
      </c>
      <c r="Q101" s="32">
        <f>0</f>
        <v>0</v>
      </c>
      <c r="R101" s="32">
        <f>0</f>
        <v>0</v>
      </c>
      <c r="S101" s="32">
        <f>0</f>
        <v>0</v>
      </c>
    </row>
    <row r="102" ht="22" customHeight="1">
      <c r="A102" s="2" t="str">
        <v>GL.OPEX.OPX.DESK|ENG</v>
      </c>
      <c r="B102" s="6" t="str">
        <v>Coworking desks</v>
      </c>
      <c r="C102" s="2" t="str">
        <v>ENG</v>
      </c>
      <c r="D102" s="2" t="str">
        <v>Operating expenses</v>
      </c>
      <c r="E102" s="32">
        <f>SUM(H102:S102)</f>
        <v>0</v>
      </c>
      <c r="F102" s="6" t="str">
        <v>Operating expense / General and administrative</v>
      </c>
      <c r="G102" s="2"/>
      <c r="H102" s="32">
        <f>0</f>
        <v>0</v>
      </c>
      <c r="I102" s="32">
        <f>0</f>
        <v>0</v>
      </c>
      <c r="J102" s="32">
        <f>0</f>
        <v>0</v>
      </c>
      <c r="K102" s="32">
        <f>0</f>
        <v>0</v>
      </c>
      <c r="L102" s="32">
        <f>0</f>
        <v>0</v>
      </c>
      <c r="M102" s="32">
        <f>0</f>
        <v>0</v>
      </c>
      <c r="N102" s="32">
        <f>0</f>
        <v>0</v>
      </c>
      <c r="O102" s="32">
        <f>0</f>
        <v>0</v>
      </c>
      <c r="P102" s="32">
        <f>0</f>
        <v>0</v>
      </c>
      <c r="Q102" s="32">
        <f>0</f>
        <v>0</v>
      </c>
      <c r="R102" s="32">
        <f>0</f>
        <v>0</v>
      </c>
      <c r="S102" s="32">
        <f>0</f>
        <v>0</v>
      </c>
    </row>
    <row r="103" ht="22" customHeight="1">
      <c r="A103" s="2" t="str">
        <v>GL.OPEX.OPX.DESK|COMP</v>
      </c>
      <c r="B103" s="6" t="str">
        <v>Coworking desks</v>
      </c>
      <c r="C103" s="2" t="str">
        <v>COMP</v>
      </c>
      <c r="D103" s="2" t="str">
        <v>Operating expenses</v>
      </c>
      <c r="E103" s="32">
        <f>SUM(H103:S103)</f>
        <v>0</v>
      </c>
      <c r="F103" s="6" t="str">
        <v>Operating expense / General and administrative</v>
      </c>
      <c r="G103" s="2"/>
      <c r="H103" s="32">
        <f>0</f>
        <v>0</v>
      </c>
      <c r="I103" s="32">
        <f>0</f>
        <v>0</v>
      </c>
      <c r="J103" s="32">
        <f>0</f>
        <v>0</v>
      </c>
      <c r="K103" s="32">
        <f>0</f>
        <v>0</v>
      </c>
      <c r="L103" s="32">
        <f>0</f>
        <v>0</v>
      </c>
      <c r="M103" s="32">
        <f>0</f>
        <v>0</v>
      </c>
      <c r="N103" s="32">
        <f>0</f>
        <v>0</v>
      </c>
      <c r="O103" s="32">
        <f>0</f>
        <v>0</v>
      </c>
      <c r="P103" s="32">
        <f>0</f>
        <v>0</v>
      </c>
      <c r="Q103" s="32">
        <f>0</f>
        <v>0</v>
      </c>
      <c r="R103" s="32">
        <f>0</f>
        <v>0</v>
      </c>
      <c r="S103" s="32">
        <f>0</f>
        <v>0</v>
      </c>
    </row>
    <row r="104" ht="22" customHeight="1">
      <c r="A104" s="2" t="str">
        <v>GL.OPEX.OPX.DESK|PROD</v>
      </c>
      <c r="B104" s="6" t="str">
        <v>Coworking desks</v>
      </c>
      <c r="C104" s="2" t="str">
        <v>PROD</v>
      </c>
      <c r="D104" s="2" t="str">
        <v>Operating expenses</v>
      </c>
      <c r="E104" s="32">
        <f>SUM(H104:S104)</f>
        <v>0</v>
      </c>
      <c r="F104" s="6" t="str">
        <v>Operating expense / General and administrative</v>
      </c>
      <c r="G104" s="2"/>
      <c r="H104" s="32">
        <f>0</f>
        <v>0</v>
      </c>
      <c r="I104" s="32">
        <f>0</f>
        <v>0</v>
      </c>
      <c r="J104" s="32">
        <f>0</f>
        <v>0</v>
      </c>
      <c r="K104" s="32">
        <f>0</f>
        <v>0</v>
      </c>
      <c r="L104" s="32">
        <f>0</f>
        <v>0</v>
      </c>
      <c r="M104" s="32">
        <f>0</f>
        <v>0</v>
      </c>
      <c r="N104" s="32">
        <f>0</f>
        <v>0</v>
      </c>
      <c r="O104" s="32">
        <f>0</f>
        <v>0</v>
      </c>
      <c r="P104" s="32">
        <f>0</f>
        <v>0</v>
      </c>
      <c r="Q104" s="32">
        <f>0</f>
        <v>0</v>
      </c>
      <c r="R104" s="32">
        <f>0</f>
        <v>0</v>
      </c>
      <c r="S104" s="32">
        <f>0</f>
        <v>0</v>
      </c>
    </row>
    <row r="105" ht="22" customHeight="1">
      <c r="A105" s="2" t="str">
        <v>GL.OPEX.OPX.DESK|MKT</v>
      </c>
      <c r="B105" s="6" t="str">
        <v>Coworking desks</v>
      </c>
      <c r="C105" s="2" t="str">
        <v>MKT</v>
      </c>
      <c r="D105" s="2" t="str">
        <v>Operating expenses</v>
      </c>
      <c r="E105" s="32">
        <f>SUM(H105:S105)</f>
        <v>0</v>
      </c>
      <c r="F105" s="6" t="str">
        <v>Operating expense / General and administrative</v>
      </c>
      <c r="G105" s="2"/>
      <c r="H105" s="32">
        <f>0</f>
        <v>0</v>
      </c>
      <c r="I105" s="32">
        <f>0</f>
        <v>0</v>
      </c>
      <c r="J105" s="32">
        <f>0</f>
        <v>0</v>
      </c>
      <c r="K105" s="32">
        <f>0</f>
        <v>0</v>
      </c>
      <c r="L105" s="32">
        <f>0</f>
        <v>0</v>
      </c>
      <c r="M105" s="32">
        <f>0</f>
        <v>0</v>
      </c>
      <c r="N105" s="32">
        <f>0</f>
        <v>0</v>
      </c>
      <c r="O105" s="32">
        <f>0</f>
        <v>0</v>
      </c>
      <c r="P105" s="32">
        <f>0</f>
        <v>0</v>
      </c>
      <c r="Q105" s="32">
        <f>0</f>
        <v>0</v>
      </c>
      <c r="R105" s="32">
        <f>0</f>
        <v>0</v>
      </c>
      <c r="S105" s="32">
        <f>0</f>
        <v>0</v>
      </c>
    </row>
    <row r="106" ht="22" customHeight="1">
      <c r="A106" s="2" t="str">
        <v>GL.OPEX.OPX.DESK|SUP</v>
      </c>
      <c r="B106" s="6" t="str">
        <v>Coworking desks</v>
      </c>
      <c r="C106" s="2" t="str">
        <v>SUP</v>
      </c>
      <c r="D106" s="2" t="str">
        <v>Operating expenses</v>
      </c>
      <c r="E106" s="32">
        <f>SUM(H106:S106)</f>
        <v>0</v>
      </c>
      <c r="F106" s="6" t="str">
        <v>Operating expense / General and administrative</v>
      </c>
      <c r="G106" s="2"/>
      <c r="H106" s="32">
        <f>0</f>
        <v>0</v>
      </c>
      <c r="I106" s="32">
        <f>0</f>
        <v>0</v>
      </c>
      <c r="J106" s="32">
        <f>0</f>
        <v>0</v>
      </c>
      <c r="K106" s="32">
        <f>0</f>
        <v>0</v>
      </c>
      <c r="L106" s="32">
        <f>0</f>
        <v>0</v>
      </c>
      <c r="M106" s="32">
        <f>0</f>
        <v>0</v>
      </c>
      <c r="N106" s="32">
        <f>0</f>
        <v>0</v>
      </c>
      <c r="O106" s="32">
        <f>0</f>
        <v>0</v>
      </c>
      <c r="P106" s="32">
        <f>0</f>
        <v>0</v>
      </c>
      <c r="Q106" s="32">
        <f>0</f>
        <v>0</v>
      </c>
      <c r="R106" s="32">
        <f>0</f>
        <v>0</v>
      </c>
      <c r="S106" s="32">
        <f>0</f>
        <v>0</v>
      </c>
    </row>
    <row r="107" ht="22" customHeight="1">
      <c r="A107" s="2" t="str">
        <v>GL.OPEX.OPX.DESK|FIN</v>
      </c>
      <c r="B107" s="6" t="str">
        <v>Coworking desks</v>
      </c>
      <c r="C107" s="2" t="str">
        <v>FIN</v>
      </c>
      <c r="D107" s="2" t="str">
        <v>Operating expenses</v>
      </c>
      <c r="E107" s="32">
        <f>SUM(H107:S107)</f>
        <v>0</v>
      </c>
      <c r="F107" s="6" t="str">
        <v>Operating expense / General and administrative</v>
      </c>
      <c r="G107" s="2"/>
      <c r="H107" s="32">
        <f>0</f>
        <v>0</v>
      </c>
      <c r="I107" s="32">
        <f>0</f>
        <v>0</v>
      </c>
      <c r="J107" s="32">
        <f>0</f>
        <v>0</v>
      </c>
      <c r="K107" s="32">
        <f>0</f>
        <v>0</v>
      </c>
      <c r="L107" s="32">
        <f>0</f>
        <v>0</v>
      </c>
      <c r="M107" s="32">
        <f>0</f>
        <v>0</v>
      </c>
      <c r="N107" s="32">
        <f>0</f>
        <v>0</v>
      </c>
      <c r="O107" s="32">
        <f>0</f>
        <v>0</v>
      </c>
      <c r="P107" s="32">
        <f>0</f>
        <v>0</v>
      </c>
      <c r="Q107" s="32">
        <f>0</f>
        <v>0</v>
      </c>
      <c r="R107" s="32">
        <f>0</f>
        <v>0</v>
      </c>
      <c r="S107" s="32">
        <f>0</f>
        <v>0</v>
      </c>
    </row>
    <row r="108" ht="22" customHeight="1">
      <c r="A108" s="2" t="str">
        <v>GL.OPEX.OPX.DESK|SALES</v>
      </c>
      <c r="B108" s="6" t="str">
        <v>Coworking desks</v>
      </c>
      <c r="C108" s="2" t="str">
        <v>SALES</v>
      </c>
      <c r="D108" s="2" t="str">
        <v>Operating expenses</v>
      </c>
      <c r="E108" s="32">
        <f>SUM(H108:S108)</f>
        <v>0</v>
      </c>
      <c r="F108" s="6" t="str">
        <v>Operating expense / General and administrative</v>
      </c>
      <c r="G108" s="2"/>
      <c r="H108" s="32">
        <f>0</f>
        <v>0</v>
      </c>
      <c r="I108" s="32">
        <f>0</f>
        <v>0</v>
      </c>
      <c r="J108" s="32">
        <f>0</f>
        <v>0</v>
      </c>
      <c r="K108" s="32">
        <f>0</f>
        <v>0</v>
      </c>
      <c r="L108" s="32">
        <f>0</f>
        <v>0</v>
      </c>
      <c r="M108" s="32">
        <f>0</f>
        <v>0</v>
      </c>
      <c r="N108" s="32">
        <f>0</f>
        <v>0</v>
      </c>
      <c r="O108" s="32">
        <f>0</f>
        <v>0</v>
      </c>
      <c r="P108" s="32">
        <f>0</f>
        <v>0</v>
      </c>
      <c r="Q108" s="32">
        <f>0</f>
        <v>0</v>
      </c>
      <c r="R108" s="32">
        <f>0</f>
        <v>0</v>
      </c>
      <c r="S108" s="32">
        <f>0</f>
        <v>0</v>
      </c>
    </row>
    <row r="109" ht="22" customHeight="1">
      <c r="A109" s="2" t="str">
        <v>GL.OPEX.OPX.DESK|CORP</v>
      </c>
      <c r="B109" s="6" t="str">
        <v>Coworking desks</v>
      </c>
      <c r="C109" s="2" t="str">
        <v>CORP</v>
      </c>
      <c r="D109" s="2" t="str">
        <v>Operating expenses</v>
      </c>
      <c r="E109" s="32">
        <f>SUM(H109:S109)</f>
        <v>-31096</v>
      </c>
      <c r="F109" s="6" t="str">
        <v>Operating expense / General and administrative</v>
      </c>
      <c r="G109" s="2"/>
      <c r="H109" s="31">
        <f>SUM('Posting_Inputs'!H213)</f>
        <v>-897</v>
      </c>
      <c r="I109" s="31">
        <f>SUM('Posting_Inputs'!I213)</f>
        <v>-1196</v>
      </c>
      <c r="J109" s="31">
        <f>SUM('Posting_Inputs'!J213)</f>
        <v>-1495</v>
      </c>
      <c r="K109" s="31">
        <f>SUM('Posting_Inputs'!K213)</f>
        <v>-2093</v>
      </c>
      <c r="L109" s="31">
        <f>SUM('Posting_Inputs'!L213)</f>
        <v>-2392</v>
      </c>
      <c r="M109" s="31">
        <f>SUM('Posting_Inputs'!M213)</f>
        <v>-2392</v>
      </c>
      <c r="N109" s="31">
        <f>SUM('Posting_Inputs'!N213)</f>
        <v>-2392</v>
      </c>
      <c r="O109" s="31">
        <f>SUM('Posting_Inputs'!O213)</f>
        <v>-2990</v>
      </c>
      <c r="P109" s="31">
        <f>SUM('Posting_Inputs'!P213)</f>
        <v>-3588</v>
      </c>
      <c r="Q109" s="31">
        <f>SUM('Posting_Inputs'!Q213)</f>
        <v>-3887</v>
      </c>
      <c r="R109" s="31">
        <f>SUM('Posting_Inputs'!R213)</f>
        <v>-3887</v>
      </c>
      <c r="S109" s="31">
        <f>SUM('Posting_Inputs'!S213)</f>
        <v>-3887</v>
      </c>
    </row>
    <row r="110" ht="22" customHeight="1">
      <c r="A110" s="2" t="str">
        <v>GL.OPEX.OPX.OFFICE|MGMT</v>
      </c>
      <c r="B110" s="6" t="str">
        <v>Office rent</v>
      </c>
      <c r="C110" s="2" t="str">
        <v>MGMT</v>
      </c>
      <c r="D110" s="2" t="str">
        <v>Operating expenses</v>
      </c>
      <c r="E110" s="32">
        <f>SUM(H110:S110)</f>
        <v>0</v>
      </c>
      <c r="F110" s="6" t="str">
        <v>Operating expense / General and administrative</v>
      </c>
      <c r="G110" s="2"/>
      <c r="H110" s="32">
        <f>0</f>
        <v>0</v>
      </c>
      <c r="I110" s="32">
        <f>0</f>
        <v>0</v>
      </c>
      <c r="J110" s="32">
        <f>0</f>
        <v>0</v>
      </c>
      <c r="K110" s="32">
        <f>0</f>
        <v>0</v>
      </c>
      <c r="L110" s="32">
        <f>0</f>
        <v>0</v>
      </c>
      <c r="M110" s="32">
        <f>0</f>
        <v>0</v>
      </c>
      <c r="N110" s="32">
        <f>0</f>
        <v>0</v>
      </c>
      <c r="O110" s="32">
        <f>0</f>
        <v>0</v>
      </c>
      <c r="P110" s="32">
        <f>0</f>
        <v>0</v>
      </c>
      <c r="Q110" s="32">
        <f>0</f>
        <v>0</v>
      </c>
      <c r="R110" s="32">
        <f>0</f>
        <v>0</v>
      </c>
      <c r="S110" s="32">
        <f>0</f>
        <v>0</v>
      </c>
    </row>
    <row r="111" ht="22" customHeight="1">
      <c r="A111" s="2" t="str">
        <v>GL.OPEX.OPX.OFFICE|ENG</v>
      </c>
      <c r="B111" s="6" t="str">
        <v>Office rent</v>
      </c>
      <c r="C111" s="2" t="str">
        <v>ENG</v>
      </c>
      <c r="D111" s="2" t="str">
        <v>Operating expenses</v>
      </c>
      <c r="E111" s="32">
        <f>SUM(H111:S111)</f>
        <v>0</v>
      </c>
      <c r="F111" s="6" t="str">
        <v>Operating expense / General and administrative</v>
      </c>
      <c r="G111" s="2"/>
      <c r="H111" s="32">
        <f>0</f>
        <v>0</v>
      </c>
      <c r="I111" s="32">
        <f>0</f>
        <v>0</v>
      </c>
      <c r="J111" s="32">
        <f>0</f>
        <v>0</v>
      </c>
      <c r="K111" s="32">
        <f>0</f>
        <v>0</v>
      </c>
      <c r="L111" s="32">
        <f>0</f>
        <v>0</v>
      </c>
      <c r="M111" s="32">
        <f>0</f>
        <v>0</v>
      </c>
      <c r="N111" s="32">
        <f>0</f>
        <v>0</v>
      </c>
      <c r="O111" s="32">
        <f>0</f>
        <v>0</v>
      </c>
      <c r="P111" s="32">
        <f>0</f>
        <v>0</v>
      </c>
      <c r="Q111" s="32">
        <f>0</f>
        <v>0</v>
      </c>
      <c r="R111" s="32">
        <f>0</f>
        <v>0</v>
      </c>
      <c r="S111" s="32">
        <f>0</f>
        <v>0</v>
      </c>
    </row>
    <row r="112" ht="22" customHeight="1">
      <c r="A112" s="2" t="str">
        <v>GL.OPEX.OPX.OFFICE|COMP</v>
      </c>
      <c r="B112" s="6" t="str">
        <v>Office rent</v>
      </c>
      <c r="C112" s="2" t="str">
        <v>COMP</v>
      </c>
      <c r="D112" s="2" t="str">
        <v>Operating expenses</v>
      </c>
      <c r="E112" s="32">
        <f>SUM(H112:S112)</f>
        <v>0</v>
      </c>
      <c r="F112" s="6" t="str">
        <v>Operating expense / General and administrative</v>
      </c>
      <c r="G112" s="2"/>
      <c r="H112" s="32">
        <f>0</f>
        <v>0</v>
      </c>
      <c r="I112" s="32">
        <f>0</f>
        <v>0</v>
      </c>
      <c r="J112" s="32">
        <f>0</f>
        <v>0</v>
      </c>
      <c r="K112" s="32">
        <f>0</f>
        <v>0</v>
      </c>
      <c r="L112" s="32">
        <f>0</f>
        <v>0</v>
      </c>
      <c r="M112" s="32">
        <f>0</f>
        <v>0</v>
      </c>
      <c r="N112" s="32">
        <f>0</f>
        <v>0</v>
      </c>
      <c r="O112" s="32">
        <f>0</f>
        <v>0</v>
      </c>
      <c r="P112" s="32">
        <f>0</f>
        <v>0</v>
      </c>
      <c r="Q112" s="32">
        <f>0</f>
        <v>0</v>
      </c>
      <c r="R112" s="32">
        <f>0</f>
        <v>0</v>
      </c>
      <c r="S112" s="32">
        <f>0</f>
        <v>0</v>
      </c>
    </row>
    <row r="113" ht="22" customHeight="1">
      <c r="A113" s="2" t="str">
        <v>GL.OPEX.OPX.OFFICE|PROD</v>
      </c>
      <c r="B113" s="6" t="str">
        <v>Office rent</v>
      </c>
      <c r="C113" s="2" t="str">
        <v>PROD</v>
      </c>
      <c r="D113" s="2" t="str">
        <v>Operating expenses</v>
      </c>
      <c r="E113" s="32">
        <f>SUM(H113:S113)</f>
        <v>0</v>
      </c>
      <c r="F113" s="6" t="str">
        <v>Operating expense / General and administrative</v>
      </c>
      <c r="G113" s="2"/>
      <c r="H113" s="32">
        <f>0</f>
        <v>0</v>
      </c>
      <c r="I113" s="32">
        <f>0</f>
        <v>0</v>
      </c>
      <c r="J113" s="32">
        <f>0</f>
        <v>0</v>
      </c>
      <c r="K113" s="32">
        <f>0</f>
        <v>0</v>
      </c>
      <c r="L113" s="32">
        <f>0</f>
        <v>0</v>
      </c>
      <c r="M113" s="32">
        <f>0</f>
        <v>0</v>
      </c>
      <c r="N113" s="32">
        <f>0</f>
        <v>0</v>
      </c>
      <c r="O113" s="32">
        <f>0</f>
        <v>0</v>
      </c>
      <c r="P113" s="32">
        <f>0</f>
        <v>0</v>
      </c>
      <c r="Q113" s="32">
        <f>0</f>
        <v>0</v>
      </c>
      <c r="R113" s="32">
        <f>0</f>
        <v>0</v>
      </c>
      <c r="S113" s="32">
        <f>0</f>
        <v>0</v>
      </c>
    </row>
    <row r="114" ht="22" customHeight="1">
      <c r="A114" s="2" t="str">
        <v>GL.OPEX.OPX.OFFICE|MKT</v>
      </c>
      <c r="B114" s="6" t="str">
        <v>Office rent</v>
      </c>
      <c r="C114" s="2" t="str">
        <v>MKT</v>
      </c>
      <c r="D114" s="2" t="str">
        <v>Operating expenses</v>
      </c>
      <c r="E114" s="32">
        <f>SUM(H114:S114)</f>
        <v>0</v>
      </c>
      <c r="F114" s="6" t="str">
        <v>Operating expense / General and administrative</v>
      </c>
      <c r="G114" s="2"/>
      <c r="H114" s="32">
        <f>0</f>
        <v>0</v>
      </c>
      <c r="I114" s="32">
        <f>0</f>
        <v>0</v>
      </c>
      <c r="J114" s="32">
        <f>0</f>
        <v>0</v>
      </c>
      <c r="K114" s="32">
        <f>0</f>
        <v>0</v>
      </c>
      <c r="L114" s="32">
        <f>0</f>
        <v>0</v>
      </c>
      <c r="M114" s="32">
        <f>0</f>
        <v>0</v>
      </c>
      <c r="N114" s="32">
        <f>0</f>
        <v>0</v>
      </c>
      <c r="O114" s="32">
        <f>0</f>
        <v>0</v>
      </c>
      <c r="P114" s="32">
        <f>0</f>
        <v>0</v>
      </c>
      <c r="Q114" s="32">
        <f>0</f>
        <v>0</v>
      </c>
      <c r="R114" s="32">
        <f>0</f>
        <v>0</v>
      </c>
      <c r="S114" s="32">
        <f>0</f>
        <v>0</v>
      </c>
    </row>
    <row r="115" ht="22" customHeight="1">
      <c r="A115" s="2" t="str">
        <v>GL.OPEX.OPX.OFFICE|SUP</v>
      </c>
      <c r="B115" s="6" t="str">
        <v>Office rent</v>
      </c>
      <c r="C115" s="2" t="str">
        <v>SUP</v>
      </c>
      <c r="D115" s="2" t="str">
        <v>Operating expenses</v>
      </c>
      <c r="E115" s="32">
        <f>SUM(H115:S115)</f>
        <v>0</v>
      </c>
      <c r="F115" s="6" t="str">
        <v>Operating expense / General and administrative</v>
      </c>
      <c r="G115" s="2"/>
      <c r="H115" s="32">
        <f>0</f>
        <v>0</v>
      </c>
      <c r="I115" s="32">
        <f>0</f>
        <v>0</v>
      </c>
      <c r="J115" s="32">
        <f>0</f>
        <v>0</v>
      </c>
      <c r="K115" s="32">
        <f>0</f>
        <v>0</v>
      </c>
      <c r="L115" s="32">
        <f>0</f>
        <v>0</v>
      </c>
      <c r="M115" s="32">
        <f>0</f>
        <v>0</v>
      </c>
      <c r="N115" s="32">
        <f>0</f>
        <v>0</v>
      </c>
      <c r="O115" s="32">
        <f>0</f>
        <v>0</v>
      </c>
      <c r="P115" s="32">
        <f>0</f>
        <v>0</v>
      </c>
      <c r="Q115" s="32">
        <f>0</f>
        <v>0</v>
      </c>
      <c r="R115" s="32">
        <f>0</f>
        <v>0</v>
      </c>
      <c r="S115" s="32">
        <f>0</f>
        <v>0</v>
      </c>
    </row>
    <row r="116" ht="22" customHeight="1">
      <c r="A116" s="2" t="str">
        <v>GL.OPEX.OPX.OFFICE|FIN</v>
      </c>
      <c r="B116" s="6" t="str">
        <v>Office rent</v>
      </c>
      <c r="C116" s="2" t="str">
        <v>FIN</v>
      </c>
      <c r="D116" s="2" t="str">
        <v>Operating expenses</v>
      </c>
      <c r="E116" s="32">
        <f>SUM(H116:S116)</f>
        <v>0</v>
      </c>
      <c r="F116" s="6" t="str">
        <v>Operating expense / General and administrative</v>
      </c>
      <c r="G116" s="2"/>
      <c r="H116" s="32">
        <f>0</f>
        <v>0</v>
      </c>
      <c r="I116" s="32">
        <f>0</f>
        <v>0</v>
      </c>
      <c r="J116" s="32">
        <f>0</f>
        <v>0</v>
      </c>
      <c r="K116" s="32">
        <f>0</f>
        <v>0</v>
      </c>
      <c r="L116" s="32">
        <f>0</f>
        <v>0</v>
      </c>
      <c r="M116" s="32">
        <f>0</f>
        <v>0</v>
      </c>
      <c r="N116" s="32">
        <f>0</f>
        <v>0</v>
      </c>
      <c r="O116" s="32">
        <f>0</f>
        <v>0</v>
      </c>
      <c r="P116" s="32">
        <f>0</f>
        <v>0</v>
      </c>
      <c r="Q116" s="32">
        <f>0</f>
        <v>0</v>
      </c>
      <c r="R116" s="32">
        <f>0</f>
        <v>0</v>
      </c>
      <c r="S116" s="32">
        <f>0</f>
        <v>0</v>
      </c>
    </row>
    <row r="117" ht="22" customHeight="1">
      <c r="A117" s="2" t="str">
        <v>GL.OPEX.OPX.OFFICE|SALES</v>
      </c>
      <c r="B117" s="6" t="str">
        <v>Office rent</v>
      </c>
      <c r="C117" s="2" t="str">
        <v>SALES</v>
      </c>
      <c r="D117" s="2" t="str">
        <v>Operating expenses</v>
      </c>
      <c r="E117" s="32">
        <f>SUM(H117:S117)</f>
        <v>0</v>
      </c>
      <c r="F117" s="6" t="str">
        <v>Operating expense / General and administrative</v>
      </c>
      <c r="G117" s="2"/>
      <c r="H117" s="32">
        <f>0</f>
        <v>0</v>
      </c>
      <c r="I117" s="32">
        <f>0</f>
        <v>0</v>
      </c>
      <c r="J117" s="32">
        <f>0</f>
        <v>0</v>
      </c>
      <c r="K117" s="32">
        <f>0</f>
        <v>0</v>
      </c>
      <c r="L117" s="32">
        <f>0</f>
        <v>0</v>
      </c>
      <c r="M117" s="32">
        <f>0</f>
        <v>0</v>
      </c>
      <c r="N117" s="32">
        <f>0</f>
        <v>0</v>
      </c>
      <c r="O117" s="32">
        <f>0</f>
        <v>0</v>
      </c>
      <c r="P117" s="32">
        <f>0</f>
        <v>0</v>
      </c>
      <c r="Q117" s="32">
        <f>0</f>
        <v>0</v>
      </c>
      <c r="R117" s="32">
        <f>0</f>
        <v>0</v>
      </c>
      <c r="S117" s="32">
        <f>0</f>
        <v>0</v>
      </c>
    </row>
    <row r="118" ht="22" customHeight="1">
      <c r="A118" s="2" t="str">
        <v>GL.OPEX.OPX.OFFICE|CORP</v>
      </c>
      <c r="B118" s="6" t="str">
        <v>Office rent</v>
      </c>
      <c r="C118" s="2" t="str">
        <v>CORP</v>
      </c>
      <c r="D118" s="2" t="str">
        <v>Operating expenses</v>
      </c>
      <c r="E118" s="32">
        <f>SUM(H118:S118)</f>
        <v>0</v>
      </c>
      <c r="F118" s="6" t="str">
        <v>Operating expense / General and administrative</v>
      </c>
      <c r="G118" s="2"/>
      <c r="H118" s="31">
        <f>SUM('Posting_Inputs'!H214)</f>
        <v>0</v>
      </c>
      <c r="I118" s="31">
        <f>SUM('Posting_Inputs'!I214)</f>
        <v>0</v>
      </c>
      <c r="J118" s="31">
        <f>SUM('Posting_Inputs'!J214)</f>
        <v>0</v>
      </c>
      <c r="K118" s="31">
        <f>SUM('Posting_Inputs'!K214)</f>
        <v>0</v>
      </c>
      <c r="L118" s="31">
        <f>SUM('Posting_Inputs'!L214)</f>
        <v>0</v>
      </c>
      <c r="M118" s="31">
        <f>SUM('Posting_Inputs'!M214)</f>
        <v>0</v>
      </c>
      <c r="N118" s="31">
        <f>SUM('Posting_Inputs'!N214)</f>
        <v>0</v>
      </c>
      <c r="O118" s="31">
        <f>SUM('Posting_Inputs'!O214)</f>
        <v>0</v>
      </c>
      <c r="P118" s="31">
        <f>SUM('Posting_Inputs'!P214)</f>
        <v>0</v>
      </c>
      <c r="Q118" s="31">
        <f>SUM('Posting_Inputs'!Q214)</f>
        <v>0</v>
      </c>
      <c r="R118" s="31">
        <f>SUM('Posting_Inputs'!R214)</f>
        <v>0</v>
      </c>
      <c r="S118" s="31">
        <f>SUM('Posting_Inputs'!S214)</f>
        <v>0</v>
      </c>
    </row>
    <row r="119" ht="22" customHeight="1">
      <c r="A119" s="2" t="str">
        <v>GL.OPEX.OPX.BRAND|MGMT</v>
      </c>
      <c r="B119" s="6" t="str">
        <v>Brand and public relations</v>
      </c>
      <c r="C119" s="2" t="str">
        <v>MGMT</v>
      </c>
      <c r="D119" s="2" t="str">
        <v>Operating expenses</v>
      </c>
      <c r="E119" s="32">
        <f>SUM(H119:S119)</f>
        <v>0</v>
      </c>
      <c r="F119" s="6" t="str">
        <v>Operating expense / Sales and marketing</v>
      </c>
      <c r="G119" s="2"/>
      <c r="H119" s="32">
        <f>0</f>
        <v>0</v>
      </c>
      <c r="I119" s="32">
        <f>0</f>
        <v>0</v>
      </c>
      <c r="J119" s="32">
        <f>0</f>
        <v>0</v>
      </c>
      <c r="K119" s="32">
        <f>0</f>
        <v>0</v>
      </c>
      <c r="L119" s="32">
        <f>0</f>
        <v>0</v>
      </c>
      <c r="M119" s="32">
        <f>0</f>
        <v>0</v>
      </c>
      <c r="N119" s="32">
        <f>0</f>
        <v>0</v>
      </c>
      <c r="O119" s="32">
        <f>0</f>
        <v>0</v>
      </c>
      <c r="P119" s="32">
        <f>0</f>
        <v>0</v>
      </c>
      <c r="Q119" s="32">
        <f>0</f>
        <v>0</v>
      </c>
      <c r="R119" s="32">
        <f>0</f>
        <v>0</v>
      </c>
      <c r="S119" s="32">
        <f>0</f>
        <v>0</v>
      </c>
    </row>
    <row r="120" ht="22" customHeight="1">
      <c r="A120" s="2" t="str">
        <v>GL.OPEX.OPX.BRAND|ENG</v>
      </c>
      <c r="B120" s="6" t="str">
        <v>Brand and public relations</v>
      </c>
      <c r="C120" s="2" t="str">
        <v>ENG</v>
      </c>
      <c r="D120" s="2" t="str">
        <v>Operating expenses</v>
      </c>
      <c r="E120" s="32">
        <f>SUM(H120:S120)</f>
        <v>0</v>
      </c>
      <c r="F120" s="6" t="str">
        <v>Operating expense / Sales and marketing</v>
      </c>
      <c r="G120" s="2"/>
      <c r="H120" s="32">
        <f>0</f>
        <v>0</v>
      </c>
      <c r="I120" s="32">
        <f>0</f>
        <v>0</v>
      </c>
      <c r="J120" s="32">
        <f>0</f>
        <v>0</v>
      </c>
      <c r="K120" s="32">
        <f>0</f>
        <v>0</v>
      </c>
      <c r="L120" s="32">
        <f>0</f>
        <v>0</v>
      </c>
      <c r="M120" s="32">
        <f>0</f>
        <v>0</v>
      </c>
      <c r="N120" s="32">
        <f>0</f>
        <v>0</v>
      </c>
      <c r="O120" s="32">
        <f>0</f>
        <v>0</v>
      </c>
      <c r="P120" s="32">
        <f>0</f>
        <v>0</v>
      </c>
      <c r="Q120" s="32">
        <f>0</f>
        <v>0</v>
      </c>
      <c r="R120" s="32">
        <f>0</f>
        <v>0</v>
      </c>
      <c r="S120" s="32">
        <f>0</f>
        <v>0</v>
      </c>
    </row>
    <row r="121" ht="22" customHeight="1">
      <c r="A121" s="2" t="str">
        <v>GL.OPEX.OPX.BRAND|COMP</v>
      </c>
      <c r="B121" s="6" t="str">
        <v>Brand and public relations</v>
      </c>
      <c r="C121" s="2" t="str">
        <v>COMP</v>
      </c>
      <c r="D121" s="2" t="str">
        <v>Operating expenses</v>
      </c>
      <c r="E121" s="32">
        <f>SUM(H121:S121)</f>
        <v>0</v>
      </c>
      <c r="F121" s="6" t="str">
        <v>Operating expense / Sales and marketing</v>
      </c>
      <c r="G121" s="2"/>
      <c r="H121" s="32">
        <f>0</f>
        <v>0</v>
      </c>
      <c r="I121" s="32">
        <f>0</f>
        <v>0</v>
      </c>
      <c r="J121" s="32">
        <f>0</f>
        <v>0</v>
      </c>
      <c r="K121" s="32">
        <f>0</f>
        <v>0</v>
      </c>
      <c r="L121" s="32">
        <f>0</f>
        <v>0</v>
      </c>
      <c r="M121" s="32">
        <f>0</f>
        <v>0</v>
      </c>
      <c r="N121" s="32">
        <f>0</f>
        <v>0</v>
      </c>
      <c r="O121" s="32">
        <f>0</f>
        <v>0</v>
      </c>
      <c r="P121" s="32">
        <f>0</f>
        <v>0</v>
      </c>
      <c r="Q121" s="32">
        <f>0</f>
        <v>0</v>
      </c>
      <c r="R121" s="32">
        <f>0</f>
        <v>0</v>
      </c>
      <c r="S121" s="32">
        <f>0</f>
        <v>0</v>
      </c>
    </row>
    <row r="122" ht="22" customHeight="1">
      <c r="A122" s="2" t="str">
        <v>GL.OPEX.OPX.BRAND|PROD</v>
      </c>
      <c r="B122" s="6" t="str">
        <v>Brand and public relations</v>
      </c>
      <c r="C122" s="2" t="str">
        <v>PROD</v>
      </c>
      <c r="D122" s="2" t="str">
        <v>Operating expenses</v>
      </c>
      <c r="E122" s="32">
        <f>SUM(H122:S122)</f>
        <v>0</v>
      </c>
      <c r="F122" s="6" t="str">
        <v>Operating expense / Sales and marketing</v>
      </c>
      <c r="G122" s="2"/>
      <c r="H122" s="32">
        <f>0</f>
        <v>0</v>
      </c>
      <c r="I122" s="32">
        <f>0</f>
        <v>0</v>
      </c>
      <c r="J122" s="32">
        <f>0</f>
        <v>0</v>
      </c>
      <c r="K122" s="32">
        <f>0</f>
        <v>0</v>
      </c>
      <c r="L122" s="32">
        <f>0</f>
        <v>0</v>
      </c>
      <c r="M122" s="32">
        <f>0</f>
        <v>0</v>
      </c>
      <c r="N122" s="32">
        <f>0</f>
        <v>0</v>
      </c>
      <c r="O122" s="32">
        <f>0</f>
        <v>0</v>
      </c>
      <c r="P122" s="32">
        <f>0</f>
        <v>0</v>
      </c>
      <c r="Q122" s="32">
        <f>0</f>
        <v>0</v>
      </c>
      <c r="R122" s="32">
        <f>0</f>
        <v>0</v>
      </c>
      <c r="S122" s="32">
        <f>0</f>
        <v>0</v>
      </c>
    </row>
    <row r="123" ht="22" customHeight="1">
      <c r="A123" s="2" t="str">
        <v>GL.OPEX.OPX.BRAND|MKT</v>
      </c>
      <c r="B123" s="6" t="str">
        <v>Brand and public relations</v>
      </c>
      <c r="C123" s="2" t="str">
        <v>MKT</v>
      </c>
      <c r="D123" s="2" t="str">
        <v>Operating expenses</v>
      </c>
      <c r="E123" s="32">
        <f>SUM(H123:S123)</f>
        <v>-15000</v>
      </c>
      <c r="F123" s="6" t="str">
        <v>Operating expense / Sales and marketing</v>
      </c>
      <c r="G123" s="2"/>
      <c r="H123" s="31">
        <f>SUM('Posting_Inputs'!H215)</f>
        <v>0</v>
      </c>
      <c r="I123" s="31">
        <f>SUM('Posting_Inputs'!I215)</f>
        <v>0</v>
      </c>
      <c r="J123" s="31">
        <f>SUM('Posting_Inputs'!J215)</f>
        <v>0</v>
      </c>
      <c r="K123" s="31">
        <f>SUM('Posting_Inputs'!K215)</f>
        <v>0</v>
      </c>
      <c r="L123" s="31">
        <f>SUM('Posting_Inputs'!L215)</f>
        <v>0</v>
      </c>
      <c r="M123" s="31">
        <f>SUM('Posting_Inputs'!M215)</f>
        <v>0</v>
      </c>
      <c r="N123" s="31">
        <f>SUM('Posting_Inputs'!N215)</f>
        <v>0</v>
      </c>
      <c r="O123" s="31">
        <f>SUM('Posting_Inputs'!O215)</f>
        <v>0</v>
      </c>
      <c r="P123" s="31">
        <f>SUM('Posting_Inputs'!P215)</f>
        <v>0</v>
      </c>
      <c r="Q123" s="31">
        <f>SUM('Posting_Inputs'!Q215)</f>
        <v>-5000</v>
      </c>
      <c r="R123" s="31">
        <f>SUM('Posting_Inputs'!R215)</f>
        <v>-5000</v>
      </c>
      <c r="S123" s="31">
        <f>SUM('Posting_Inputs'!S215)</f>
        <v>-5000</v>
      </c>
    </row>
    <row r="124" ht="22" customHeight="1">
      <c r="A124" s="2" t="str">
        <v>GL.OPEX.OPX.BRAND|SUP</v>
      </c>
      <c r="B124" s="6" t="str">
        <v>Brand and public relations</v>
      </c>
      <c r="C124" s="2" t="str">
        <v>SUP</v>
      </c>
      <c r="D124" s="2" t="str">
        <v>Operating expenses</v>
      </c>
      <c r="E124" s="32">
        <f>SUM(H124:S124)</f>
        <v>0</v>
      </c>
      <c r="F124" s="6" t="str">
        <v>Operating expense / Sales and marketing</v>
      </c>
      <c r="G124" s="2"/>
      <c r="H124" s="32">
        <f>0</f>
        <v>0</v>
      </c>
      <c r="I124" s="32">
        <f>0</f>
        <v>0</v>
      </c>
      <c r="J124" s="32">
        <f>0</f>
        <v>0</v>
      </c>
      <c r="K124" s="32">
        <f>0</f>
        <v>0</v>
      </c>
      <c r="L124" s="32">
        <f>0</f>
        <v>0</v>
      </c>
      <c r="M124" s="32">
        <f>0</f>
        <v>0</v>
      </c>
      <c r="N124" s="32">
        <f>0</f>
        <v>0</v>
      </c>
      <c r="O124" s="32">
        <f>0</f>
        <v>0</v>
      </c>
      <c r="P124" s="32">
        <f>0</f>
        <v>0</v>
      </c>
      <c r="Q124" s="32">
        <f>0</f>
        <v>0</v>
      </c>
      <c r="R124" s="32">
        <f>0</f>
        <v>0</v>
      </c>
      <c r="S124" s="32">
        <f>0</f>
        <v>0</v>
      </c>
    </row>
    <row r="125" ht="22" customHeight="1">
      <c r="A125" s="2" t="str">
        <v>GL.OPEX.OPX.BRAND|FIN</v>
      </c>
      <c r="B125" s="6" t="str">
        <v>Brand and public relations</v>
      </c>
      <c r="C125" s="2" t="str">
        <v>FIN</v>
      </c>
      <c r="D125" s="2" t="str">
        <v>Operating expenses</v>
      </c>
      <c r="E125" s="32">
        <f>SUM(H125:S125)</f>
        <v>0</v>
      </c>
      <c r="F125" s="6" t="str">
        <v>Operating expense / Sales and marketing</v>
      </c>
      <c r="G125" s="2"/>
      <c r="H125" s="32">
        <f>0</f>
        <v>0</v>
      </c>
      <c r="I125" s="32">
        <f>0</f>
        <v>0</v>
      </c>
      <c r="J125" s="32">
        <f>0</f>
        <v>0</v>
      </c>
      <c r="K125" s="32">
        <f>0</f>
        <v>0</v>
      </c>
      <c r="L125" s="32">
        <f>0</f>
        <v>0</v>
      </c>
      <c r="M125" s="32">
        <f>0</f>
        <v>0</v>
      </c>
      <c r="N125" s="32">
        <f>0</f>
        <v>0</v>
      </c>
      <c r="O125" s="32">
        <f>0</f>
        <v>0</v>
      </c>
      <c r="P125" s="32">
        <f>0</f>
        <v>0</v>
      </c>
      <c r="Q125" s="32">
        <f>0</f>
        <v>0</v>
      </c>
      <c r="R125" s="32">
        <f>0</f>
        <v>0</v>
      </c>
      <c r="S125" s="32">
        <f>0</f>
        <v>0</v>
      </c>
    </row>
    <row r="126" ht="22" customHeight="1">
      <c r="A126" s="2" t="str">
        <v>GL.OPEX.OPX.BRAND|SALES</v>
      </c>
      <c r="B126" s="6" t="str">
        <v>Brand and public relations</v>
      </c>
      <c r="C126" s="2" t="str">
        <v>SALES</v>
      </c>
      <c r="D126" s="2" t="str">
        <v>Operating expenses</v>
      </c>
      <c r="E126" s="32">
        <f>SUM(H126:S126)</f>
        <v>0</v>
      </c>
      <c r="F126" s="6" t="str">
        <v>Operating expense / Sales and marketing</v>
      </c>
      <c r="G126" s="2"/>
      <c r="H126" s="32">
        <f>0</f>
        <v>0</v>
      </c>
      <c r="I126" s="32">
        <f>0</f>
        <v>0</v>
      </c>
      <c r="J126" s="32">
        <f>0</f>
        <v>0</v>
      </c>
      <c r="K126" s="32">
        <f>0</f>
        <v>0</v>
      </c>
      <c r="L126" s="32">
        <f>0</f>
        <v>0</v>
      </c>
      <c r="M126" s="32">
        <f>0</f>
        <v>0</v>
      </c>
      <c r="N126" s="32">
        <f>0</f>
        <v>0</v>
      </c>
      <c r="O126" s="32">
        <f>0</f>
        <v>0</v>
      </c>
      <c r="P126" s="32">
        <f>0</f>
        <v>0</v>
      </c>
      <c r="Q126" s="32">
        <f>0</f>
        <v>0</v>
      </c>
      <c r="R126" s="32">
        <f>0</f>
        <v>0</v>
      </c>
      <c r="S126" s="32">
        <f>0</f>
        <v>0</v>
      </c>
    </row>
    <row r="127" ht="22" customHeight="1">
      <c r="A127" s="2" t="str">
        <v>GL.OPEX.OPX.BRAND|CORP</v>
      </c>
      <c r="B127" s="6" t="str">
        <v>Brand and public relations</v>
      </c>
      <c r="C127" s="2" t="str">
        <v>CORP</v>
      </c>
      <c r="D127" s="2" t="str">
        <v>Operating expenses</v>
      </c>
      <c r="E127" s="32">
        <f>SUM(H127:S127)</f>
        <v>0</v>
      </c>
      <c r="F127" s="6" t="str">
        <v>Operating expense / Sales and marketing</v>
      </c>
      <c r="G127" s="2"/>
      <c r="H127" s="32">
        <f>0</f>
        <v>0</v>
      </c>
      <c r="I127" s="32">
        <f>0</f>
        <v>0</v>
      </c>
      <c r="J127" s="32">
        <f>0</f>
        <v>0</v>
      </c>
      <c r="K127" s="32">
        <f>0</f>
        <v>0</v>
      </c>
      <c r="L127" s="32">
        <f>0</f>
        <v>0</v>
      </c>
      <c r="M127" s="32">
        <f>0</f>
        <v>0</v>
      </c>
      <c r="N127" s="32">
        <f>0</f>
        <v>0</v>
      </c>
      <c r="O127" s="32">
        <f>0</f>
        <v>0</v>
      </c>
      <c r="P127" s="32">
        <f>0</f>
        <v>0</v>
      </c>
      <c r="Q127" s="32">
        <f>0</f>
        <v>0</v>
      </c>
      <c r="R127" s="32">
        <f>0</f>
        <v>0</v>
      </c>
      <c r="S127" s="32">
        <f>0</f>
        <v>0</v>
      </c>
    </row>
    <row r="128" ht="22" customHeight="1">
      <c r="A128" s="2" t="str">
        <v>GL.OPEX.OPX.CONTEST|MGMT</v>
      </c>
      <c r="B128" s="6" t="str">
        <v>Lead-trader contests</v>
      </c>
      <c r="C128" s="2" t="str">
        <v>MGMT</v>
      </c>
      <c r="D128" s="2" t="str">
        <v>Operating expenses</v>
      </c>
      <c r="E128" s="32">
        <f>SUM(H128:S128)</f>
        <v>0</v>
      </c>
      <c r="F128" s="6" t="str">
        <v>Operating expense / Sales and marketing</v>
      </c>
      <c r="G128" s="2"/>
      <c r="H128" s="32">
        <f>0</f>
        <v>0</v>
      </c>
      <c r="I128" s="32">
        <f>0</f>
        <v>0</v>
      </c>
      <c r="J128" s="32">
        <f>0</f>
        <v>0</v>
      </c>
      <c r="K128" s="32">
        <f>0</f>
        <v>0</v>
      </c>
      <c r="L128" s="32">
        <f>0</f>
        <v>0</v>
      </c>
      <c r="M128" s="32">
        <f>0</f>
        <v>0</v>
      </c>
      <c r="N128" s="32">
        <f>0</f>
        <v>0</v>
      </c>
      <c r="O128" s="32">
        <f>0</f>
        <v>0</v>
      </c>
      <c r="P128" s="32">
        <f>0</f>
        <v>0</v>
      </c>
      <c r="Q128" s="32">
        <f>0</f>
        <v>0</v>
      </c>
      <c r="R128" s="32">
        <f>0</f>
        <v>0</v>
      </c>
      <c r="S128" s="32">
        <f>0</f>
        <v>0</v>
      </c>
    </row>
    <row r="129" ht="22" customHeight="1">
      <c r="A129" s="2" t="str">
        <v>GL.OPEX.OPX.CONTEST|ENG</v>
      </c>
      <c r="B129" s="6" t="str">
        <v>Lead-trader contests</v>
      </c>
      <c r="C129" s="2" t="str">
        <v>ENG</v>
      </c>
      <c r="D129" s="2" t="str">
        <v>Operating expenses</v>
      </c>
      <c r="E129" s="32">
        <f>SUM(H129:S129)</f>
        <v>0</v>
      </c>
      <c r="F129" s="6" t="str">
        <v>Operating expense / Sales and marketing</v>
      </c>
      <c r="G129" s="2"/>
      <c r="H129" s="32">
        <f>0</f>
        <v>0</v>
      </c>
      <c r="I129" s="32">
        <f>0</f>
        <v>0</v>
      </c>
      <c r="J129" s="32">
        <f>0</f>
        <v>0</v>
      </c>
      <c r="K129" s="32">
        <f>0</f>
        <v>0</v>
      </c>
      <c r="L129" s="32">
        <f>0</f>
        <v>0</v>
      </c>
      <c r="M129" s="32">
        <f>0</f>
        <v>0</v>
      </c>
      <c r="N129" s="32">
        <f>0</f>
        <v>0</v>
      </c>
      <c r="O129" s="32">
        <f>0</f>
        <v>0</v>
      </c>
      <c r="P129" s="32">
        <f>0</f>
        <v>0</v>
      </c>
      <c r="Q129" s="32">
        <f>0</f>
        <v>0</v>
      </c>
      <c r="R129" s="32">
        <f>0</f>
        <v>0</v>
      </c>
      <c r="S129" s="32">
        <f>0</f>
        <v>0</v>
      </c>
    </row>
    <row r="130" ht="22" customHeight="1">
      <c r="A130" s="2" t="str">
        <v>GL.OPEX.OPX.CONTEST|COMP</v>
      </c>
      <c r="B130" s="6" t="str">
        <v>Lead-trader contests</v>
      </c>
      <c r="C130" s="2" t="str">
        <v>COMP</v>
      </c>
      <c r="D130" s="2" t="str">
        <v>Operating expenses</v>
      </c>
      <c r="E130" s="32">
        <f>SUM(H130:S130)</f>
        <v>0</v>
      </c>
      <c r="F130" s="6" t="str">
        <v>Operating expense / Sales and marketing</v>
      </c>
      <c r="G130" s="2"/>
      <c r="H130" s="32">
        <f>0</f>
        <v>0</v>
      </c>
      <c r="I130" s="32">
        <f>0</f>
        <v>0</v>
      </c>
      <c r="J130" s="32">
        <f>0</f>
        <v>0</v>
      </c>
      <c r="K130" s="32">
        <f>0</f>
        <v>0</v>
      </c>
      <c r="L130" s="32">
        <f>0</f>
        <v>0</v>
      </c>
      <c r="M130" s="32">
        <f>0</f>
        <v>0</v>
      </c>
      <c r="N130" s="32">
        <f>0</f>
        <v>0</v>
      </c>
      <c r="O130" s="32">
        <f>0</f>
        <v>0</v>
      </c>
      <c r="P130" s="32">
        <f>0</f>
        <v>0</v>
      </c>
      <c r="Q130" s="32">
        <f>0</f>
        <v>0</v>
      </c>
      <c r="R130" s="32">
        <f>0</f>
        <v>0</v>
      </c>
      <c r="S130" s="32">
        <f>0</f>
        <v>0</v>
      </c>
    </row>
    <row r="131" ht="22" customHeight="1">
      <c r="A131" s="2" t="str">
        <v>GL.OPEX.OPX.CONTEST|PROD</v>
      </c>
      <c r="B131" s="6" t="str">
        <v>Lead-trader contests</v>
      </c>
      <c r="C131" s="2" t="str">
        <v>PROD</v>
      </c>
      <c r="D131" s="2" t="str">
        <v>Operating expenses</v>
      </c>
      <c r="E131" s="32">
        <f>SUM(H131:S131)</f>
        <v>0</v>
      </c>
      <c r="F131" s="6" t="str">
        <v>Operating expense / Sales and marketing</v>
      </c>
      <c r="G131" s="2"/>
      <c r="H131" s="32">
        <f>0</f>
        <v>0</v>
      </c>
      <c r="I131" s="32">
        <f>0</f>
        <v>0</v>
      </c>
      <c r="J131" s="32">
        <f>0</f>
        <v>0</v>
      </c>
      <c r="K131" s="32">
        <f>0</f>
        <v>0</v>
      </c>
      <c r="L131" s="32">
        <f>0</f>
        <v>0</v>
      </c>
      <c r="M131" s="32">
        <f>0</f>
        <v>0</v>
      </c>
      <c r="N131" s="32">
        <f>0</f>
        <v>0</v>
      </c>
      <c r="O131" s="32">
        <f>0</f>
        <v>0</v>
      </c>
      <c r="P131" s="32">
        <f>0</f>
        <v>0</v>
      </c>
      <c r="Q131" s="32">
        <f>0</f>
        <v>0</v>
      </c>
      <c r="R131" s="32">
        <f>0</f>
        <v>0</v>
      </c>
      <c r="S131" s="32">
        <f>0</f>
        <v>0</v>
      </c>
    </row>
    <row r="132" ht="22" customHeight="1">
      <c r="A132" s="2" t="str">
        <v>GL.OPEX.OPX.CONTEST|MKT</v>
      </c>
      <c r="B132" s="6" t="str">
        <v>Lead-trader contests</v>
      </c>
      <c r="C132" s="2" t="str">
        <v>MKT</v>
      </c>
      <c r="D132" s="2" t="str">
        <v>Operating expenses</v>
      </c>
      <c r="E132" s="32">
        <f>SUM(H132:S132)</f>
        <v>-15000</v>
      </c>
      <c r="F132" s="6" t="str">
        <v>Operating expense / Sales and marketing</v>
      </c>
      <c r="G132" s="2"/>
      <c r="H132" s="31">
        <f>SUM('Posting_Inputs'!H216)</f>
        <v>0</v>
      </c>
      <c r="I132" s="31">
        <f>SUM('Posting_Inputs'!I216)</f>
        <v>0</v>
      </c>
      <c r="J132" s="31">
        <f>SUM('Posting_Inputs'!J216)</f>
        <v>0</v>
      </c>
      <c r="K132" s="31">
        <f>SUM('Posting_Inputs'!K216)</f>
        <v>0</v>
      </c>
      <c r="L132" s="31">
        <f>SUM('Posting_Inputs'!L216)</f>
        <v>0</v>
      </c>
      <c r="M132" s="31">
        <f>SUM('Posting_Inputs'!M216)</f>
        <v>0</v>
      </c>
      <c r="N132" s="31">
        <f>SUM('Posting_Inputs'!N216)</f>
        <v>0</v>
      </c>
      <c r="O132" s="31">
        <f>SUM('Posting_Inputs'!O216)</f>
        <v>0</v>
      </c>
      <c r="P132" s="31">
        <f>SUM('Posting_Inputs'!P216)</f>
        <v>0</v>
      </c>
      <c r="Q132" s="31">
        <f>SUM('Posting_Inputs'!Q216)</f>
        <v>-5000</v>
      </c>
      <c r="R132" s="31">
        <f>SUM('Posting_Inputs'!R216)</f>
        <v>-5000</v>
      </c>
      <c r="S132" s="31">
        <f>SUM('Posting_Inputs'!S216)</f>
        <v>-5000</v>
      </c>
    </row>
    <row r="133" ht="22" customHeight="1">
      <c r="A133" s="2" t="str">
        <v>GL.OPEX.OPX.CONTEST|SUP</v>
      </c>
      <c r="B133" s="6" t="str">
        <v>Lead-trader contests</v>
      </c>
      <c r="C133" s="2" t="str">
        <v>SUP</v>
      </c>
      <c r="D133" s="2" t="str">
        <v>Operating expenses</v>
      </c>
      <c r="E133" s="32">
        <f>SUM(H133:S133)</f>
        <v>0</v>
      </c>
      <c r="F133" s="6" t="str">
        <v>Operating expense / Sales and marketing</v>
      </c>
      <c r="G133" s="2"/>
      <c r="H133" s="32">
        <f>0</f>
        <v>0</v>
      </c>
      <c r="I133" s="32">
        <f>0</f>
        <v>0</v>
      </c>
      <c r="J133" s="32">
        <f>0</f>
        <v>0</v>
      </c>
      <c r="K133" s="32">
        <f>0</f>
        <v>0</v>
      </c>
      <c r="L133" s="32">
        <f>0</f>
        <v>0</v>
      </c>
      <c r="M133" s="32">
        <f>0</f>
        <v>0</v>
      </c>
      <c r="N133" s="32">
        <f>0</f>
        <v>0</v>
      </c>
      <c r="O133" s="32">
        <f>0</f>
        <v>0</v>
      </c>
      <c r="P133" s="32">
        <f>0</f>
        <v>0</v>
      </c>
      <c r="Q133" s="32">
        <f>0</f>
        <v>0</v>
      </c>
      <c r="R133" s="32">
        <f>0</f>
        <v>0</v>
      </c>
      <c r="S133" s="32">
        <f>0</f>
        <v>0</v>
      </c>
    </row>
    <row r="134" ht="22" customHeight="1">
      <c r="A134" s="2" t="str">
        <v>GL.OPEX.OPX.CONTEST|FIN</v>
      </c>
      <c r="B134" s="6" t="str">
        <v>Lead-trader contests</v>
      </c>
      <c r="C134" s="2" t="str">
        <v>FIN</v>
      </c>
      <c r="D134" s="2" t="str">
        <v>Operating expenses</v>
      </c>
      <c r="E134" s="32">
        <f>SUM(H134:S134)</f>
        <v>0</v>
      </c>
      <c r="F134" s="6" t="str">
        <v>Operating expense / Sales and marketing</v>
      </c>
      <c r="G134" s="2"/>
      <c r="H134" s="32">
        <f>0</f>
        <v>0</v>
      </c>
      <c r="I134" s="32">
        <f>0</f>
        <v>0</v>
      </c>
      <c r="J134" s="32">
        <f>0</f>
        <v>0</v>
      </c>
      <c r="K134" s="32">
        <f>0</f>
        <v>0</v>
      </c>
      <c r="L134" s="32">
        <f>0</f>
        <v>0</v>
      </c>
      <c r="M134" s="32">
        <f>0</f>
        <v>0</v>
      </c>
      <c r="N134" s="32">
        <f>0</f>
        <v>0</v>
      </c>
      <c r="O134" s="32">
        <f>0</f>
        <v>0</v>
      </c>
      <c r="P134" s="32">
        <f>0</f>
        <v>0</v>
      </c>
      <c r="Q134" s="32">
        <f>0</f>
        <v>0</v>
      </c>
      <c r="R134" s="32">
        <f>0</f>
        <v>0</v>
      </c>
      <c r="S134" s="32">
        <f>0</f>
        <v>0</v>
      </c>
    </row>
    <row r="135" ht="22" customHeight="1">
      <c r="A135" s="2" t="str">
        <v>GL.OPEX.OPX.CONTEST|SALES</v>
      </c>
      <c r="B135" s="6" t="str">
        <v>Lead-trader contests</v>
      </c>
      <c r="C135" s="2" t="str">
        <v>SALES</v>
      </c>
      <c r="D135" s="2" t="str">
        <v>Operating expenses</v>
      </c>
      <c r="E135" s="32">
        <f>SUM(H135:S135)</f>
        <v>0</v>
      </c>
      <c r="F135" s="6" t="str">
        <v>Operating expense / Sales and marketing</v>
      </c>
      <c r="G135" s="2"/>
      <c r="H135" s="32">
        <f>0</f>
        <v>0</v>
      </c>
      <c r="I135" s="32">
        <f>0</f>
        <v>0</v>
      </c>
      <c r="J135" s="32">
        <f>0</f>
        <v>0</v>
      </c>
      <c r="K135" s="32">
        <f>0</f>
        <v>0</v>
      </c>
      <c r="L135" s="32">
        <f>0</f>
        <v>0</v>
      </c>
      <c r="M135" s="32">
        <f>0</f>
        <v>0</v>
      </c>
      <c r="N135" s="32">
        <f>0</f>
        <v>0</v>
      </c>
      <c r="O135" s="32">
        <f>0</f>
        <v>0</v>
      </c>
      <c r="P135" s="32">
        <f>0</f>
        <v>0</v>
      </c>
      <c r="Q135" s="32">
        <f>0</f>
        <v>0</v>
      </c>
      <c r="R135" s="32">
        <f>0</f>
        <v>0</v>
      </c>
      <c r="S135" s="32">
        <f>0</f>
        <v>0</v>
      </c>
    </row>
    <row r="136" ht="22" customHeight="1">
      <c r="A136" s="2" t="str">
        <v>GL.OPEX.OPX.CONTEST|CORP</v>
      </c>
      <c r="B136" s="6" t="str">
        <v>Lead-trader contests</v>
      </c>
      <c r="C136" s="2" t="str">
        <v>CORP</v>
      </c>
      <c r="D136" s="2" t="str">
        <v>Operating expenses</v>
      </c>
      <c r="E136" s="32">
        <f>SUM(H136:S136)</f>
        <v>0</v>
      </c>
      <c r="F136" s="6" t="str">
        <v>Operating expense / Sales and marketing</v>
      </c>
      <c r="G136" s="2"/>
      <c r="H136" s="32">
        <f>0</f>
        <v>0</v>
      </c>
      <c r="I136" s="32">
        <f>0</f>
        <v>0</v>
      </c>
      <c r="J136" s="32">
        <f>0</f>
        <v>0</v>
      </c>
      <c r="K136" s="32">
        <f>0</f>
        <v>0</v>
      </c>
      <c r="L136" s="32">
        <f>0</f>
        <v>0</v>
      </c>
      <c r="M136" s="32">
        <f>0</f>
        <v>0</v>
      </c>
      <c r="N136" s="32">
        <f>0</f>
        <v>0</v>
      </c>
      <c r="O136" s="32">
        <f>0</f>
        <v>0</v>
      </c>
      <c r="P136" s="32">
        <f>0</f>
        <v>0</v>
      </c>
      <c r="Q136" s="32">
        <f>0</f>
        <v>0</v>
      </c>
      <c r="R136" s="32">
        <f>0</f>
        <v>0</v>
      </c>
      <c r="S136" s="32">
        <f>0</f>
        <v>0</v>
      </c>
    </row>
    <row r="137" ht="22" customHeight="1">
      <c r="A137" s="2" t="str">
        <v>GL.OPEX.OPX.REFERRAL|MGMT</v>
      </c>
      <c r="B137" s="6" t="str">
        <v>Referral bonuses</v>
      </c>
      <c r="C137" s="2" t="str">
        <v>MGMT</v>
      </c>
      <c r="D137" s="2" t="str">
        <v>Operating expenses</v>
      </c>
      <c r="E137" s="32">
        <f>SUM(H137:S137)</f>
        <v>0</v>
      </c>
      <c r="F137" s="6" t="str">
        <v>Operating expense / Sales and marketing</v>
      </c>
      <c r="G137" s="2"/>
      <c r="H137" s="32">
        <f>0</f>
        <v>0</v>
      </c>
      <c r="I137" s="32">
        <f>0</f>
        <v>0</v>
      </c>
      <c r="J137" s="32">
        <f>0</f>
        <v>0</v>
      </c>
      <c r="K137" s="32">
        <f>0</f>
        <v>0</v>
      </c>
      <c r="L137" s="32">
        <f>0</f>
        <v>0</v>
      </c>
      <c r="M137" s="32">
        <f>0</f>
        <v>0</v>
      </c>
      <c r="N137" s="32">
        <f>0</f>
        <v>0</v>
      </c>
      <c r="O137" s="32">
        <f>0</f>
        <v>0</v>
      </c>
      <c r="P137" s="32">
        <f>0</f>
        <v>0</v>
      </c>
      <c r="Q137" s="32">
        <f>0</f>
        <v>0</v>
      </c>
      <c r="R137" s="32">
        <f>0</f>
        <v>0</v>
      </c>
      <c r="S137" s="32">
        <f>0</f>
        <v>0</v>
      </c>
    </row>
    <row r="138" ht="22" customHeight="1">
      <c r="A138" s="2" t="str">
        <v>GL.OPEX.OPX.REFERRAL|ENG</v>
      </c>
      <c r="B138" s="6" t="str">
        <v>Referral bonuses</v>
      </c>
      <c r="C138" s="2" t="str">
        <v>ENG</v>
      </c>
      <c r="D138" s="2" t="str">
        <v>Operating expenses</v>
      </c>
      <c r="E138" s="32">
        <f>SUM(H138:S138)</f>
        <v>0</v>
      </c>
      <c r="F138" s="6" t="str">
        <v>Operating expense / Sales and marketing</v>
      </c>
      <c r="G138" s="2"/>
      <c r="H138" s="32">
        <f>0</f>
        <v>0</v>
      </c>
      <c r="I138" s="32">
        <f>0</f>
        <v>0</v>
      </c>
      <c r="J138" s="32">
        <f>0</f>
        <v>0</v>
      </c>
      <c r="K138" s="32">
        <f>0</f>
        <v>0</v>
      </c>
      <c r="L138" s="32">
        <f>0</f>
        <v>0</v>
      </c>
      <c r="M138" s="32">
        <f>0</f>
        <v>0</v>
      </c>
      <c r="N138" s="32">
        <f>0</f>
        <v>0</v>
      </c>
      <c r="O138" s="32">
        <f>0</f>
        <v>0</v>
      </c>
      <c r="P138" s="32">
        <f>0</f>
        <v>0</v>
      </c>
      <c r="Q138" s="32">
        <f>0</f>
        <v>0</v>
      </c>
      <c r="R138" s="32">
        <f>0</f>
        <v>0</v>
      </c>
      <c r="S138" s="32">
        <f>0</f>
        <v>0</v>
      </c>
    </row>
    <row r="139" ht="22" customHeight="1">
      <c r="A139" s="2" t="str">
        <v>GL.OPEX.OPX.REFERRAL|COMP</v>
      </c>
      <c r="B139" s="6" t="str">
        <v>Referral bonuses</v>
      </c>
      <c r="C139" s="2" t="str">
        <v>COMP</v>
      </c>
      <c r="D139" s="2" t="str">
        <v>Operating expenses</v>
      </c>
      <c r="E139" s="32">
        <f>SUM(H139:S139)</f>
        <v>0</v>
      </c>
      <c r="F139" s="6" t="str">
        <v>Operating expense / Sales and marketing</v>
      </c>
      <c r="G139" s="2"/>
      <c r="H139" s="32">
        <f>0</f>
        <v>0</v>
      </c>
      <c r="I139" s="32">
        <f>0</f>
        <v>0</v>
      </c>
      <c r="J139" s="32">
        <f>0</f>
        <v>0</v>
      </c>
      <c r="K139" s="32">
        <f>0</f>
        <v>0</v>
      </c>
      <c r="L139" s="32">
        <f>0</f>
        <v>0</v>
      </c>
      <c r="M139" s="32">
        <f>0</f>
        <v>0</v>
      </c>
      <c r="N139" s="32">
        <f>0</f>
        <v>0</v>
      </c>
      <c r="O139" s="32">
        <f>0</f>
        <v>0</v>
      </c>
      <c r="P139" s="32">
        <f>0</f>
        <v>0</v>
      </c>
      <c r="Q139" s="32">
        <f>0</f>
        <v>0</v>
      </c>
      <c r="R139" s="32">
        <f>0</f>
        <v>0</v>
      </c>
      <c r="S139" s="32">
        <f>0</f>
        <v>0</v>
      </c>
    </row>
    <row r="140" ht="22" customHeight="1">
      <c r="A140" s="2" t="str">
        <v>GL.OPEX.OPX.REFERRAL|PROD</v>
      </c>
      <c r="B140" s="6" t="str">
        <v>Referral bonuses</v>
      </c>
      <c r="C140" s="2" t="str">
        <v>PROD</v>
      </c>
      <c r="D140" s="2" t="str">
        <v>Operating expenses</v>
      </c>
      <c r="E140" s="32">
        <f>SUM(H140:S140)</f>
        <v>0</v>
      </c>
      <c r="F140" s="6" t="str">
        <v>Operating expense / Sales and marketing</v>
      </c>
      <c r="G140" s="2"/>
      <c r="H140" s="32">
        <f>0</f>
        <v>0</v>
      </c>
      <c r="I140" s="32">
        <f>0</f>
        <v>0</v>
      </c>
      <c r="J140" s="32">
        <f>0</f>
        <v>0</v>
      </c>
      <c r="K140" s="32">
        <f>0</f>
        <v>0</v>
      </c>
      <c r="L140" s="32">
        <f>0</f>
        <v>0</v>
      </c>
      <c r="M140" s="32">
        <f>0</f>
        <v>0</v>
      </c>
      <c r="N140" s="32">
        <f>0</f>
        <v>0</v>
      </c>
      <c r="O140" s="32">
        <f>0</f>
        <v>0</v>
      </c>
      <c r="P140" s="32">
        <f>0</f>
        <v>0</v>
      </c>
      <c r="Q140" s="32">
        <f>0</f>
        <v>0</v>
      </c>
      <c r="R140" s="32">
        <f>0</f>
        <v>0</v>
      </c>
      <c r="S140" s="32">
        <f>0</f>
        <v>0</v>
      </c>
    </row>
    <row r="141" ht="22" customHeight="1">
      <c r="A141" s="2" t="str">
        <v>GL.OPEX.OPX.REFERRAL|MKT</v>
      </c>
      <c r="B141" s="6" t="str">
        <v>Referral bonuses</v>
      </c>
      <c r="C141" s="2" t="str">
        <v>MKT</v>
      </c>
      <c r="D141" s="2" t="str">
        <v>Operating expenses</v>
      </c>
      <c r="E141" s="32">
        <f>SUM(H141:S141)</f>
        <v>-291.5852727272727</v>
      </c>
      <c r="F141" s="6" t="str">
        <v>Operating expense / Sales and marketing</v>
      </c>
      <c r="G141" s="2"/>
      <c r="H141" s="31">
        <f>SUM('Posting_Inputs'!H217)</f>
        <v>0</v>
      </c>
      <c r="I141" s="31">
        <f>SUM('Posting_Inputs'!I217)</f>
        <v>0</v>
      </c>
      <c r="J141" s="31">
        <f>SUM('Posting_Inputs'!J217)</f>
        <v>0</v>
      </c>
      <c r="K141" s="31">
        <f>SUM('Posting_Inputs'!K217)</f>
        <v>0</v>
      </c>
      <c r="L141" s="31">
        <f>SUM('Posting_Inputs'!L217)</f>
        <v>0</v>
      </c>
      <c r="M141" s="31">
        <f>SUM('Posting_Inputs'!M217)</f>
        <v>0</v>
      </c>
      <c r="N141" s="31">
        <f>SUM('Posting_Inputs'!N217)</f>
        <v>0</v>
      </c>
      <c r="O141" s="31">
        <f>SUM('Posting_Inputs'!O217)</f>
        <v>0</v>
      </c>
      <c r="P141" s="31">
        <f>SUM('Posting_Inputs'!P217)</f>
        <v>0</v>
      </c>
      <c r="Q141" s="31">
        <f>SUM('Posting_Inputs'!Q217)</f>
        <v>0</v>
      </c>
      <c r="R141" s="31">
        <f>SUM('Posting_Inputs'!R217)</f>
        <v>-114.87272727272727</v>
      </c>
      <c r="S141" s="31">
        <f>SUM('Posting_Inputs'!S217)</f>
        <v>-176.71254545454545</v>
      </c>
    </row>
    <row r="142" ht="22" customHeight="1">
      <c r="A142" s="2" t="str">
        <v>GL.OPEX.OPX.REFERRAL|SUP</v>
      </c>
      <c r="B142" s="6" t="str">
        <v>Referral bonuses</v>
      </c>
      <c r="C142" s="2" t="str">
        <v>SUP</v>
      </c>
      <c r="D142" s="2" t="str">
        <v>Operating expenses</v>
      </c>
      <c r="E142" s="32">
        <f>SUM(H142:S142)</f>
        <v>0</v>
      </c>
      <c r="F142" s="6" t="str">
        <v>Operating expense / Sales and marketing</v>
      </c>
      <c r="G142" s="2"/>
      <c r="H142" s="32">
        <f>0</f>
        <v>0</v>
      </c>
      <c r="I142" s="32">
        <f>0</f>
        <v>0</v>
      </c>
      <c r="J142" s="32">
        <f>0</f>
        <v>0</v>
      </c>
      <c r="K142" s="32">
        <f>0</f>
        <v>0</v>
      </c>
      <c r="L142" s="32">
        <f>0</f>
        <v>0</v>
      </c>
      <c r="M142" s="32">
        <f>0</f>
        <v>0</v>
      </c>
      <c r="N142" s="32">
        <f>0</f>
        <v>0</v>
      </c>
      <c r="O142" s="32">
        <f>0</f>
        <v>0</v>
      </c>
      <c r="P142" s="32">
        <f>0</f>
        <v>0</v>
      </c>
      <c r="Q142" s="32">
        <f>0</f>
        <v>0</v>
      </c>
      <c r="R142" s="32">
        <f>0</f>
        <v>0</v>
      </c>
      <c r="S142" s="32">
        <f>0</f>
        <v>0</v>
      </c>
    </row>
    <row r="143" ht="22" customHeight="1">
      <c r="A143" s="2" t="str">
        <v>GL.OPEX.OPX.REFERRAL|FIN</v>
      </c>
      <c r="B143" s="6" t="str">
        <v>Referral bonuses</v>
      </c>
      <c r="C143" s="2" t="str">
        <v>FIN</v>
      </c>
      <c r="D143" s="2" t="str">
        <v>Operating expenses</v>
      </c>
      <c r="E143" s="32">
        <f>SUM(H143:S143)</f>
        <v>0</v>
      </c>
      <c r="F143" s="6" t="str">
        <v>Operating expense / Sales and marketing</v>
      </c>
      <c r="G143" s="2"/>
      <c r="H143" s="32">
        <f>0</f>
        <v>0</v>
      </c>
      <c r="I143" s="32">
        <f>0</f>
        <v>0</v>
      </c>
      <c r="J143" s="32">
        <f>0</f>
        <v>0</v>
      </c>
      <c r="K143" s="32">
        <f>0</f>
        <v>0</v>
      </c>
      <c r="L143" s="32">
        <f>0</f>
        <v>0</v>
      </c>
      <c r="M143" s="32">
        <f>0</f>
        <v>0</v>
      </c>
      <c r="N143" s="32">
        <f>0</f>
        <v>0</v>
      </c>
      <c r="O143" s="32">
        <f>0</f>
        <v>0</v>
      </c>
      <c r="P143" s="32">
        <f>0</f>
        <v>0</v>
      </c>
      <c r="Q143" s="32">
        <f>0</f>
        <v>0</v>
      </c>
      <c r="R143" s="32">
        <f>0</f>
        <v>0</v>
      </c>
      <c r="S143" s="32">
        <f>0</f>
        <v>0</v>
      </c>
    </row>
    <row r="144" ht="22" customHeight="1">
      <c r="A144" s="2" t="str">
        <v>GL.OPEX.OPX.REFERRAL|SALES</v>
      </c>
      <c r="B144" s="6" t="str">
        <v>Referral bonuses</v>
      </c>
      <c r="C144" s="2" t="str">
        <v>SALES</v>
      </c>
      <c r="D144" s="2" t="str">
        <v>Operating expenses</v>
      </c>
      <c r="E144" s="32">
        <f>SUM(H144:S144)</f>
        <v>0</v>
      </c>
      <c r="F144" s="6" t="str">
        <v>Operating expense / Sales and marketing</v>
      </c>
      <c r="G144" s="2"/>
      <c r="H144" s="32">
        <f>0</f>
        <v>0</v>
      </c>
      <c r="I144" s="32">
        <f>0</f>
        <v>0</v>
      </c>
      <c r="J144" s="32">
        <f>0</f>
        <v>0</v>
      </c>
      <c r="K144" s="32">
        <f>0</f>
        <v>0</v>
      </c>
      <c r="L144" s="32">
        <f>0</f>
        <v>0</v>
      </c>
      <c r="M144" s="32">
        <f>0</f>
        <v>0</v>
      </c>
      <c r="N144" s="32">
        <f>0</f>
        <v>0</v>
      </c>
      <c r="O144" s="32">
        <f>0</f>
        <v>0</v>
      </c>
      <c r="P144" s="32">
        <f>0</f>
        <v>0</v>
      </c>
      <c r="Q144" s="32">
        <f>0</f>
        <v>0</v>
      </c>
      <c r="R144" s="32">
        <f>0</f>
        <v>0</v>
      </c>
      <c r="S144" s="32">
        <f>0</f>
        <v>0</v>
      </c>
    </row>
    <row r="145" ht="22" customHeight="1">
      <c r="A145" s="2" t="str">
        <v>GL.OPEX.OPX.REFERRAL|CORP</v>
      </c>
      <c r="B145" s="6" t="str">
        <v>Referral bonuses</v>
      </c>
      <c r="C145" s="2" t="str">
        <v>CORP</v>
      </c>
      <c r="D145" s="2" t="str">
        <v>Operating expenses</v>
      </c>
      <c r="E145" s="32">
        <f>SUM(H145:S145)</f>
        <v>0</v>
      </c>
      <c r="F145" s="6" t="str">
        <v>Operating expense / Sales and marketing</v>
      </c>
      <c r="G145" s="2"/>
      <c r="H145" s="32">
        <f>0</f>
        <v>0</v>
      </c>
      <c r="I145" s="32">
        <f>0</f>
        <v>0</v>
      </c>
      <c r="J145" s="32">
        <f>0</f>
        <v>0</v>
      </c>
      <c r="K145" s="32">
        <f>0</f>
        <v>0</v>
      </c>
      <c r="L145" s="32">
        <f>0</f>
        <v>0</v>
      </c>
      <c r="M145" s="32">
        <f>0</f>
        <v>0</v>
      </c>
      <c r="N145" s="32">
        <f>0</f>
        <v>0</v>
      </c>
      <c r="O145" s="32">
        <f>0</f>
        <v>0</v>
      </c>
      <c r="P145" s="32">
        <f>0</f>
        <v>0</v>
      </c>
      <c r="Q145" s="32">
        <f>0</f>
        <v>0</v>
      </c>
      <c r="R145" s="32">
        <f>0</f>
        <v>0</v>
      </c>
      <c r="S145" s="32">
        <f>0</f>
        <v>0</v>
      </c>
    </row>
    <row r="146" ht="28" customHeight="1">
      <c r="A146" s="2" t="str">
        <v>GL.OPEX.OPX.BOOKKEEP|MGMT</v>
      </c>
      <c r="B146" s="6" t="str">
        <v>Bookkeeping and fractional finance and HR services</v>
      </c>
      <c r="C146" s="2" t="str">
        <v>MGMT</v>
      </c>
      <c r="D146" s="2" t="str">
        <v>Operating expenses</v>
      </c>
      <c r="E146" s="32">
        <f>SUM(H146:S146)</f>
        <v>0</v>
      </c>
      <c r="F146" s="6" t="str">
        <v>Operating expense / General and administrative</v>
      </c>
      <c r="G146" s="2"/>
      <c r="H146" s="32">
        <f>0</f>
        <v>0</v>
      </c>
      <c r="I146" s="32">
        <f>0</f>
        <v>0</v>
      </c>
      <c r="J146" s="32">
        <f>0</f>
        <v>0</v>
      </c>
      <c r="K146" s="32">
        <f>0</f>
        <v>0</v>
      </c>
      <c r="L146" s="32">
        <f>0</f>
        <v>0</v>
      </c>
      <c r="M146" s="32">
        <f>0</f>
        <v>0</v>
      </c>
      <c r="N146" s="32">
        <f>0</f>
        <v>0</v>
      </c>
      <c r="O146" s="32">
        <f>0</f>
        <v>0</v>
      </c>
      <c r="P146" s="32">
        <f>0</f>
        <v>0</v>
      </c>
      <c r="Q146" s="32">
        <f>0</f>
        <v>0</v>
      </c>
      <c r="R146" s="32">
        <f>0</f>
        <v>0</v>
      </c>
      <c r="S146" s="32">
        <f>0</f>
        <v>0</v>
      </c>
    </row>
    <row r="147" ht="28" customHeight="1">
      <c r="A147" s="2" t="str">
        <v>GL.OPEX.OPX.BOOKKEEP|ENG</v>
      </c>
      <c r="B147" s="6" t="str">
        <v>Bookkeeping and fractional finance and HR services</v>
      </c>
      <c r="C147" s="2" t="str">
        <v>ENG</v>
      </c>
      <c r="D147" s="2" t="str">
        <v>Operating expenses</v>
      </c>
      <c r="E147" s="32">
        <f>SUM(H147:S147)</f>
        <v>0</v>
      </c>
      <c r="F147" s="6" t="str">
        <v>Operating expense / General and administrative</v>
      </c>
      <c r="G147" s="2"/>
      <c r="H147" s="32">
        <f>0</f>
        <v>0</v>
      </c>
      <c r="I147" s="32">
        <f>0</f>
        <v>0</v>
      </c>
      <c r="J147" s="32">
        <f>0</f>
        <v>0</v>
      </c>
      <c r="K147" s="32">
        <f>0</f>
        <v>0</v>
      </c>
      <c r="L147" s="32">
        <f>0</f>
        <v>0</v>
      </c>
      <c r="M147" s="32">
        <f>0</f>
        <v>0</v>
      </c>
      <c r="N147" s="32">
        <f>0</f>
        <v>0</v>
      </c>
      <c r="O147" s="32">
        <f>0</f>
        <v>0</v>
      </c>
      <c r="P147" s="32">
        <f>0</f>
        <v>0</v>
      </c>
      <c r="Q147" s="32">
        <f>0</f>
        <v>0</v>
      </c>
      <c r="R147" s="32">
        <f>0</f>
        <v>0</v>
      </c>
      <c r="S147" s="32">
        <f>0</f>
        <v>0</v>
      </c>
    </row>
    <row r="148" ht="28" customHeight="1">
      <c r="A148" s="2" t="str">
        <v>GL.OPEX.OPX.BOOKKEEP|COMP</v>
      </c>
      <c r="B148" s="6" t="str">
        <v>Bookkeeping and fractional finance and HR services</v>
      </c>
      <c r="C148" s="2" t="str">
        <v>COMP</v>
      </c>
      <c r="D148" s="2" t="str">
        <v>Operating expenses</v>
      </c>
      <c r="E148" s="32">
        <f>SUM(H148:S148)</f>
        <v>0</v>
      </c>
      <c r="F148" s="6" t="str">
        <v>Operating expense / General and administrative</v>
      </c>
      <c r="G148" s="2"/>
      <c r="H148" s="32">
        <f>0</f>
        <v>0</v>
      </c>
      <c r="I148" s="32">
        <f>0</f>
        <v>0</v>
      </c>
      <c r="J148" s="32">
        <f>0</f>
        <v>0</v>
      </c>
      <c r="K148" s="32">
        <f>0</f>
        <v>0</v>
      </c>
      <c r="L148" s="32">
        <f>0</f>
        <v>0</v>
      </c>
      <c r="M148" s="32">
        <f>0</f>
        <v>0</v>
      </c>
      <c r="N148" s="32">
        <f>0</f>
        <v>0</v>
      </c>
      <c r="O148" s="32">
        <f>0</f>
        <v>0</v>
      </c>
      <c r="P148" s="32">
        <f>0</f>
        <v>0</v>
      </c>
      <c r="Q148" s="32">
        <f>0</f>
        <v>0</v>
      </c>
      <c r="R148" s="32">
        <f>0</f>
        <v>0</v>
      </c>
      <c r="S148" s="32">
        <f>0</f>
        <v>0</v>
      </c>
    </row>
    <row r="149" ht="28" customHeight="1">
      <c r="A149" s="2" t="str">
        <v>GL.OPEX.OPX.BOOKKEEP|PROD</v>
      </c>
      <c r="B149" s="6" t="str">
        <v>Bookkeeping and fractional finance and HR services</v>
      </c>
      <c r="C149" s="2" t="str">
        <v>PROD</v>
      </c>
      <c r="D149" s="2" t="str">
        <v>Operating expenses</v>
      </c>
      <c r="E149" s="32">
        <f>SUM(H149:S149)</f>
        <v>0</v>
      </c>
      <c r="F149" s="6" t="str">
        <v>Operating expense / General and administrative</v>
      </c>
      <c r="G149" s="2"/>
      <c r="H149" s="32">
        <f>0</f>
        <v>0</v>
      </c>
      <c r="I149" s="32">
        <f>0</f>
        <v>0</v>
      </c>
      <c r="J149" s="32">
        <f>0</f>
        <v>0</v>
      </c>
      <c r="K149" s="32">
        <f>0</f>
        <v>0</v>
      </c>
      <c r="L149" s="32">
        <f>0</f>
        <v>0</v>
      </c>
      <c r="M149" s="32">
        <f>0</f>
        <v>0</v>
      </c>
      <c r="N149" s="32">
        <f>0</f>
        <v>0</v>
      </c>
      <c r="O149" s="32">
        <f>0</f>
        <v>0</v>
      </c>
      <c r="P149" s="32">
        <f>0</f>
        <v>0</v>
      </c>
      <c r="Q149" s="32">
        <f>0</f>
        <v>0</v>
      </c>
      <c r="R149" s="32">
        <f>0</f>
        <v>0</v>
      </c>
      <c r="S149" s="32">
        <f>0</f>
        <v>0</v>
      </c>
    </row>
    <row r="150" ht="28" customHeight="1">
      <c r="A150" s="2" t="str">
        <v>GL.OPEX.OPX.BOOKKEEP|MKT</v>
      </c>
      <c r="B150" s="6" t="str">
        <v>Bookkeeping and fractional finance and HR services</v>
      </c>
      <c r="C150" s="2" t="str">
        <v>MKT</v>
      </c>
      <c r="D150" s="2" t="str">
        <v>Operating expenses</v>
      </c>
      <c r="E150" s="32">
        <f>SUM(H150:S150)</f>
        <v>0</v>
      </c>
      <c r="F150" s="6" t="str">
        <v>Operating expense / General and administrative</v>
      </c>
      <c r="G150" s="2"/>
      <c r="H150" s="32">
        <f>0</f>
        <v>0</v>
      </c>
      <c r="I150" s="32">
        <f>0</f>
        <v>0</v>
      </c>
      <c r="J150" s="32">
        <f>0</f>
        <v>0</v>
      </c>
      <c r="K150" s="32">
        <f>0</f>
        <v>0</v>
      </c>
      <c r="L150" s="32">
        <f>0</f>
        <v>0</v>
      </c>
      <c r="M150" s="32">
        <f>0</f>
        <v>0</v>
      </c>
      <c r="N150" s="32">
        <f>0</f>
        <v>0</v>
      </c>
      <c r="O150" s="32">
        <f>0</f>
        <v>0</v>
      </c>
      <c r="P150" s="32">
        <f>0</f>
        <v>0</v>
      </c>
      <c r="Q150" s="32">
        <f>0</f>
        <v>0</v>
      </c>
      <c r="R150" s="32">
        <f>0</f>
        <v>0</v>
      </c>
      <c r="S150" s="32">
        <f>0</f>
        <v>0</v>
      </c>
    </row>
    <row r="151" ht="28" customHeight="1">
      <c r="A151" s="2" t="str">
        <v>GL.OPEX.OPX.BOOKKEEP|SUP</v>
      </c>
      <c r="B151" s="6" t="str">
        <v>Bookkeeping and fractional finance and HR services</v>
      </c>
      <c r="C151" s="2" t="str">
        <v>SUP</v>
      </c>
      <c r="D151" s="2" t="str">
        <v>Operating expenses</v>
      </c>
      <c r="E151" s="32">
        <f>SUM(H151:S151)</f>
        <v>0</v>
      </c>
      <c r="F151" s="6" t="str">
        <v>Operating expense / General and administrative</v>
      </c>
      <c r="G151" s="2"/>
      <c r="H151" s="32">
        <f>0</f>
        <v>0</v>
      </c>
      <c r="I151" s="32">
        <f>0</f>
        <v>0</v>
      </c>
      <c r="J151" s="32">
        <f>0</f>
        <v>0</v>
      </c>
      <c r="K151" s="32">
        <f>0</f>
        <v>0</v>
      </c>
      <c r="L151" s="32">
        <f>0</f>
        <v>0</v>
      </c>
      <c r="M151" s="32">
        <f>0</f>
        <v>0</v>
      </c>
      <c r="N151" s="32">
        <f>0</f>
        <v>0</v>
      </c>
      <c r="O151" s="32">
        <f>0</f>
        <v>0</v>
      </c>
      <c r="P151" s="32">
        <f>0</f>
        <v>0</v>
      </c>
      <c r="Q151" s="32">
        <f>0</f>
        <v>0</v>
      </c>
      <c r="R151" s="32">
        <f>0</f>
        <v>0</v>
      </c>
      <c r="S151" s="32">
        <f>0</f>
        <v>0</v>
      </c>
    </row>
    <row r="152" ht="28" customHeight="1">
      <c r="A152" s="2" t="str">
        <v>GL.OPEX.OPX.BOOKKEEP|FIN</v>
      </c>
      <c r="B152" s="6" t="str">
        <v>Bookkeeping and fractional finance and HR services</v>
      </c>
      <c r="C152" s="2" t="str">
        <v>FIN</v>
      </c>
      <c r="D152" s="2" t="str">
        <v>Operating expenses</v>
      </c>
      <c r="E152" s="32">
        <f>SUM(H152:S152)</f>
        <v>-6000</v>
      </c>
      <c r="F152" s="6" t="str">
        <v>Operating expense / General and administrative</v>
      </c>
      <c r="G152" s="2"/>
      <c r="H152" s="31">
        <f>SUM('Posting_Inputs'!H218)</f>
        <v>-500</v>
      </c>
      <c r="I152" s="31">
        <f>SUM('Posting_Inputs'!I218)</f>
        <v>-500</v>
      </c>
      <c r="J152" s="31">
        <f>SUM('Posting_Inputs'!J218)</f>
        <v>-500</v>
      </c>
      <c r="K152" s="31">
        <f>SUM('Posting_Inputs'!K218)</f>
        <v>-500</v>
      </c>
      <c r="L152" s="31">
        <f>SUM('Posting_Inputs'!L218)</f>
        <v>-500</v>
      </c>
      <c r="M152" s="31">
        <f>SUM('Posting_Inputs'!M218)</f>
        <v>-500</v>
      </c>
      <c r="N152" s="31">
        <f>SUM('Posting_Inputs'!N218)</f>
        <v>-500</v>
      </c>
      <c r="O152" s="31">
        <f>SUM('Posting_Inputs'!O218)</f>
        <v>-500</v>
      </c>
      <c r="P152" s="31">
        <f>SUM('Posting_Inputs'!P218)</f>
        <v>-500</v>
      </c>
      <c r="Q152" s="31">
        <f>SUM('Posting_Inputs'!Q218)</f>
        <v>-500</v>
      </c>
      <c r="R152" s="31">
        <f>SUM('Posting_Inputs'!R218)</f>
        <v>-500</v>
      </c>
      <c r="S152" s="31">
        <f>SUM('Posting_Inputs'!S218)</f>
        <v>-500</v>
      </c>
    </row>
    <row r="153" ht="28" customHeight="1">
      <c r="A153" s="2" t="str">
        <v>GL.OPEX.OPX.BOOKKEEP|SALES</v>
      </c>
      <c r="B153" s="6" t="str">
        <v>Bookkeeping and fractional finance and HR services</v>
      </c>
      <c r="C153" s="2" t="str">
        <v>SALES</v>
      </c>
      <c r="D153" s="2" t="str">
        <v>Operating expenses</v>
      </c>
      <c r="E153" s="32">
        <f>SUM(H153:S153)</f>
        <v>0</v>
      </c>
      <c r="F153" s="6" t="str">
        <v>Operating expense / General and administrative</v>
      </c>
      <c r="G153" s="2"/>
      <c r="H153" s="32">
        <f>0</f>
        <v>0</v>
      </c>
      <c r="I153" s="32">
        <f>0</f>
        <v>0</v>
      </c>
      <c r="J153" s="32">
        <f>0</f>
        <v>0</v>
      </c>
      <c r="K153" s="32">
        <f>0</f>
        <v>0</v>
      </c>
      <c r="L153" s="32">
        <f>0</f>
        <v>0</v>
      </c>
      <c r="M153" s="32">
        <f>0</f>
        <v>0</v>
      </c>
      <c r="N153" s="32">
        <f>0</f>
        <v>0</v>
      </c>
      <c r="O153" s="32">
        <f>0</f>
        <v>0</v>
      </c>
      <c r="P153" s="32">
        <f>0</f>
        <v>0</v>
      </c>
      <c r="Q153" s="32">
        <f>0</f>
        <v>0</v>
      </c>
      <c r="R153" s="32">
        <f>0</f>
        <v>0</v>
      </c>
      <c r="S153" s="32">
        <f>0</f>
        <v>0</v>
      </c>
    </row>
    <row r="154" ht="28" customHeight="1">
      <c r="A154" s="2" t="str">
        <v>GL.OPEX.OPX.BOOKKEEP|CORP</v>
      </c>
      <c r="B154" s="6" t="str">
        <v>Bookkeeping and fractional finance and HR services</v>
      </c>
      <c r="C154" s="2" t="str">
        <v>CORP</v>
      </c>
      <c r="D154" s="2" t="str">
        <v>Operating expenses</v>
      </c>
      <c r="E154" s="32">
        <f>SUM(H154:S154)</f>
        <v>0</v>
      </c>
      <c r="F154" s="6" t="str">
        <v>Operating expense / General and administrative</v>
      </c>
      <c r="G154" s="2"/>
      <c r="H154" s="32">
        <f>0</f>
        <v>0</v>
      </c>
      <c r="I154" s="32">
        <f>0</f>
        <v>0</v>
      </c>
      <c r="J154" s="32">
        <f>0</f>
        <v>0</v>
      </c>
      <c r="K154" s="32">
        <f>0</f>
        <v>0</v>
      </c>
      <c r="L154" s="32">
        <f>0</f>
        <v>0</v>
      </c>
      <c r="M154" s="32">
        <f>0</f>
        <v>0</v>
      </c>
      <c r="N154" s="32">
        <f>0</f>
        <v>0</v>
      </c>
      <c r="O154" s="32">
        <f>0</f>
        <v>0</v>
      </c>
      <c r="P154" s="32">
        <f>0</f>
        <v>0</v>
      </c>
      <c r="Q154" s="32">
        <f>0</f>
        <v>0</v>
      </c>
      <c r="R154" s="32">
        <f>0</f>
        <v>0</v>
      </c>
      <c r="S154" s="32">
        <f>0</f>
        <v>0</v>
      </c>
    </row>
    <row r="155" ht="22" customHeight="1">
      <c r="A155" s="2" t="str">
        <v>GL.OPEX.OPX.PAYROLL|MGMT</v>
      </c>
      <c r="B155" s="6" t="str">
        <v>Payroll service</v>
      </c>
      <c r="C155" s="2" t="str">
        <v>MGMT</v>
      </c>
      <c r="D155" s="2" t="str">
        <v>Operating expenses</v>
      </c>
      <c r="E155" s="32">
        <f>SUM(H155:S155)</f>
        <v>0</v>
      </c>
      <c r="F155" s="6" t="str">
        <v>Operating expense / General and administrative</v>
      </c>
      <c r="G155" s="2"/>
      <c r="H155" s="32">
        <f>0</f>
        <v>0</v>
      </c>
      <c r="I155" s="32">
        <f>0</f>
        <v>0</v>
      </c>
      <c r="J155" s="32">
        <f>0</f>
        <v>0</v>
      </c>
      <c r="K155" s="32">
        <f>0</f>
        <v>0</v>
      </c>
      <c r="L155" s="32">
        <f>0</f>
        <v>0</v>
      </c>
      <c r="M155" s="32">
        <f>0</f>
        <v>0</v>
      </c>
      <c r="N155" s="32">
        <f>0</f>
        <v>0</v>
      </c>
      <c r="O155" s="32">
        <f>0</f>
        <v>0</v>
      </c>
      <c r="P155" s="32">
        <f>0</f>
        <v>0</v>
      </c>
      <c r="Q155" s="32">
        <f>0</f>
        <v>0</v>
      </c>
      <c r="R155" s="32">
        <f>0</f>
        <v>0</v>
      </c>
      <c r="S155" s="32">
        <f>0</f>
        <v>0</v>
      </c>
    </row>
    <row r="156" ht="22" customHeight="1">
      <c r="A156" s="2" t="str">
        <v>GL.OPEX.OPX.PAYROLL|ENG</v>
      </c>
      <c r="B156" s="6" t="str">
        <v>Payroll service</v>
      </c>
      <c r="C156" s="2" t="str">
        <v>ENG</v>
      </c>
      <c r="D156" s="2" t="str">
        <v>Operating expenses</v>
      </c>
      <c r="E156" s="32">
        <f>SUM(H156:S156)</f>
        <v>0</v>
      </c>
      <c r="F156" s="6" t="str">
        <v>Operating expense / General and administrative</v>
      </c>
      <c r="G156" s="2"/>
      <c r="H156" s="32">
        <f>0</f>
        <v>0</v>
      </c>
      <c r="I156" s="32">
        <f>0</f>
        <v>0</v>
      </c>
      <c r="J156" s="32">
        <f>0</f>
        <v>0</v>
      </c>
      <c r="K156" s="32">
        <f>0</f>
        <v>0</v>
      </c>
      <c r="L156" s="32">
        <f>0</f>
        <v>0</v>
      </c>
      <c r="M156" s="32">
        <f>0</f>
        <v>0</v>
      </c>
      <c r="N156" s="32">
        <f>0</f>
        <v>0</v>
      </c>
      <c r="O156" s="32">
        <f>0</f>
        <v>0</v>
      </c>
      <c r="P156" s="32">
        <f>0</f>
        <v>0</v>
      </c>
      <c r="Q156" s="32">
        <f>0</f>
        <v>0</v>
      </c>
      <c r="R156" s="32">
        <f>0</f>
        <v>0</v>
      </c>
      <c r="S156" s="32">
        <f>0</f>
        <v>0</v>
      </c>
    </row>
    <row r="157" ht="22" customHeight="1">
      <c r="A157" s="2" t="str">
        <v>GL.OPEX.OPX.PAYROLL|COMP</v>
      </c>
      <c r="B157" s="6" t="str">
        <v>Payroll service</v>
      </c>
      <c r="C157" s="2" t="str">
        <v>COMP</v>
      </c>
      <c r="D157" s="2" t="str">
        <v>Operating expenses</v>
      </c>
      <c r="E157" s="32">
        <f>SUM(H157:S157)</f>
        <v>0</v>
      </c>
      <c r="F157" s="6" t="str">
        <v>Operating expense / General and administrative</v>
      </c>
      <c r="G157" s="2"/>
      <c r="H157" s="32">
        <f>0</f>
        <v>0</v>
      </c>
      <c r="I157" s="32">
        <f>0</f>
        <v>0</v>
      </c>
      <c r="J157" s="32">
        <f>0</f>
        <v>0</v>
      </c>
      <c r="K157" s="32">
        <f>0</f>
        <v>0</v>
      </c>
      <c r="L157" s="32">
        <f>0</f>
        <v>0</v>
      </c>
      <c r="M157" s="32">
        <f>0</f>
        <v>0</v>
      </c>
      <c r="N157" s="32">
        <f>0</f>
        <v>0</v>
      </c>
      <c r="O157" s="32">
        <f>0</f>
        <v>0</v>
      </c>
      <c r="P157" s="32">
        <f>0</f>
        <v>0</v>
      </c>
      <c r="Q157" s="32">
        <f>0</f>
        <v>0</v>
      </c>
      <c r="R157" s="32">
        <f>0</f>
        <v>0</v>
      </c>
      <c r="S157" s="32">
        <f>0</f>
        <v>0</v>
      </c>
    </row>
    <row r="158" ht="22" customHeight="1">
      <c r="A158" s="2" t="str">
        <v>GL.OPEX.OPX.PAYROLL|PROD</v>
      </c>
      <c r="B158" s="6" t="str">
        <v>Payroll service</v>
      </c>
      <c r="C158" s="2" t="str">
        <v>PROD</v>
      </c>
      <c r="D158" s="2" t="str">
        <v>Operating expenses</v>
      </c>
      <c r="E158" s="32">
        <f>SUM(H158:S158)</f>
        <v>0</v>
      </c>
      <c r="F158" s="6" t="str">
        <v>Operating expense / General and administrative</v>
      </c>
      <c r="G158" s="2"/>
      <c r="H158" s="32">
        <f>0</f>
        <v>0</v>
      </c>
      <c r="I158" s="32">
        <f>0</f>
        <v>0</v>
      </c>
      <c r="J158" s="32">
        <f>0</f>
        <v>0</v>
      </c>
      <c r="K158" s="32">
        <f>0</f>
        <v>0</v>
      </c>
      <c r="L158" s="32">
        <f>0</f>
        <v>0</v>
      </c>
      <c r="M158" s="32">
        <f>0</f>
        <v>0</v>
      </c>
      <c r="N158" s="32">
        <f>0</f>
        <v>0</v>
      </c>
      <c r="O158" s="32">
        <f>0</f>
        <v>0</v>
      </c>
      <c r="P158" s="32">
        <f>0</f>
        <v>0</v>
      </c>
      <c r="Q158" s="32">
        <f>0</f>
        <v>0</v>
      </c>
      <c r="R158" s="32">
        <f>0</f>
        <v>0</v>
      </c>
      <c r="S158" s="32">
        <f>0</f>
        <v>0</v>
      </c>
    </row>
    <row r="159" ht="22" customHeight="1">
      <c r="A159" s="2" t="str">
        <v>GL.OPEX.OPX.PAYROLL|MKT</v>
      </c>
      <c r="B159" s="6" t="str">
        <v>Payroll service</v>
      </c>
      <c r="C159" s="2" t="str">
        <v>MKT</v>
      </c>
      <c r="D159" s="2" t="str">
        <v>Operating expenses</v>
      </c>
      <c r="E159" s="32">
        <f>SUM(H159:S159)</f>
        <v>0</v>
      </c>
      <c r="F159" s="6" t="str">
        <v>Operating expense / General and administrative</v>
      </c>
      <c r="G159" s="2"/>
      <c r="H159" s="32">
        <f>0</f>
        <v>0</v>
      </c>
      <c r="I159" s="32">
        <f>0</f>
        <v>0</v>
      </c>
      <c r="J159" s="32">
        <f>0</f>
        <v>0</v>
      </c>
      <c r="K159" s="32">
        <f>0</f>
        <v>0</v>
      </c>
      <c r="L159" s="32">
        <f>0</f>
        <v>0</v>
      </c>
      <c r="M159" s="32">
        <f>0</f>
        <v>0</v>
      </c>
      <c r="N159" s="32">
        <f>0</f>
        <v>0</v>
      </c>
      <c r="O159" s="32">
        <f>0</f>
        <v>0</v>
      </c>
      <c r="P159" s="32">
        <f>0</f>
        <v>0</v>
      </c>
      <c r="Q159" s="32">
        <f>0</f>
        <v>0</v>
      </c>
      <c r="R159" s="32">
        <f>0</f>
        <v>0</v>
      </c>
      <c r="S159" s="32">
        <f>0</f>
        <v>0</v>
      </c>
    </row>
    <row r="160" ht="22" customHeight="1">
      <c r="A160" s="2" t="str">
        <v>GL.OPEX.OPX.PAYROLL|SUP</v>
      </c>
      <c r="B160" s="6" t="str">
        <v>Payroll service</v>
      </c>
      <c r="C160" s="2" t="str">
        <v>SUP</v>
      </c>
      <c r="D160" s="2" t="str">
        <v>Operating expenses</v>
      </c>
      <c r="E160" s="32">
        <f>SUM(H160:S160)</f>
        <v>0</v>
      </c>
      <c r="F160" s="6" t="str">
        <v>Operating expense / General and administrative</v>
      </c>
      <c r="G160" s="2"/>
      <c r="H160" s="32">
        <f>0</f>
        <v>0</v>
      </c>
      <c r="I160" s="32">
        <f>0</f>
        <v>0</v>
      </c>
      <c r="J160" s="32">
        <f>0</f>
        <v>0</v>
      </c>
      <c r="K160" s="32">
        <f>0</f>
        <v>0</v>
      </c>
      <c r="L160" s="32">
        <f>0</f>
        <v>0</v>
      </c>
      <c r="M160" s="32">
        <f>0</f>
        <v>0</v>
      </c>
      <c r="N160" s="32">
        <f>0</f>
        <v>0</v>
      </c>
      <c r="O160" s="32">
        <f>0</f>
        <v>0</v>
      </c>
      <c r="P160" s="32">
        <f>0</f>
        <v>0</v>
      </c>
      <c r="Q160" s="32">
        <f>0</f>
        <v>0</v>
      </c>
      <c r="R160" s="32">
        <f>0</f>
        <v>0</v>
      </c>
      <c r="S160" s="32">
        <f>0</f>
        <v>0</v>
      </c>
    </row>
    <row r="161" ht="22" customHeight="1">
      <c r="A161" s="2" t="str">
        <v>GL.OPEX.OPX.PAYROLL|FIN</v>
      </c>
      <c r="B161" s="6" t="str">
        <v>Payroll service</v>
      </c>
      <c r="C161" s="2" t="str">
        <v>FIN</v>
      </c>
      <c r="D161" s="2" t="str">
        <v>Operating expenses</v>
      </c>
      <c r="E161" s="32">
        <f>SUM(H161:S161)</f>
        <v>-2600</v>
      </c>
      <c r="F161" s="6" t="str">
        <v>Operating expense / General and administrative</v>
      </c>
      <c r="G161" s="2"/>
      <c r="H161" s="31">
        <f>SUM('Posting_Inputs'!H219)</f>
        <v>-75</v>
      </c>
      <c r="I161" s="31">
        <f>SUM('Posting_Inputs'!I219)</f>
        <v>-100</v>
      </c>
      <c r="J161" s="31">
        <f>SUM('Posting_Inputs'!J219)</f>
        <v>-125</v>
      </c>
      <c r="K161" s="31">
        <f>SUM('Posting_Inputs'!K219)</f>
        <v>-175</v>
      </c>
      <c r="L161" s="31">
        <f>SUM('Posting_Inputs'!L219)</f>
        <v>-200</v>
      </c>
      <c r="M161" s="31">
        <f>SUM('Posting_Inputs'!M219)</f>
        <v>-200</v>
      </c>
      <c r="N161" s="31">
        <f>SUM('Posting_Inputs'!N219)</f>
        <v>-200</v>
      </c>
      <c r="O161" s="31">
        <f>SUM('Posting_Inputs'!O219)</f>
        <v>-250</v>
      </c>
      <c r="P161" s="31">
        <f>SUM('Posting_Inputs'!P219)</f>
        <v>-300</v>
      </c>
      <c r="Q161" s="31">
        <f>SUM('Posting_Inputs'!Q219)</f>
        <v>-325</v>
      </c>
      <c r="R161" s="31">
        <f>SUM('Posting_Inputs'!R219)</f>
        <v>-325</v>
      </c>
      <c r="S161" s="31">
        <f>SUM('Posting_Inputs'!S219)</f>
        <v>-325</v>
      </c>
    </row>
    <row r="162" ht="22" customHeight="1">
      <c r="A162" s="2" t="str">
        <v>GL.OPEX.OPX.PAYROLL|SALES</v>
      </c>
      <c r="B162" s="6" t="str">
        <v>Payroll service</v>
      </c>
      <c r="C162" s="2" t="str">
        <v>SALES</v>
      </c>
      <c r="D162" s="2" t="str">
        <v>Operating expenses</v>
      </c>
      <c r="E162" s="32">
        <f>SUM(H162:S162)</f>
        <v>0</v>
      </c>
      <c r="F162" s="6" t="str">
        <v>Operating expense / General and administrative</v>
      </c>
      <c r="G162" s="2"/>
      <c r="H162" s="32">
        <f>0</f>
        <v>0</v>
      </c>
      <c r="I162" s="32">
        <f>0</f>
        <v>0</v>
      </c>
      <c r="J162" s="32">
        <f>0</f>
        <v>0</v>
      </c>
      <c r="K162" s="32">
        <f>0</f>
        <v>0</v>
      </c>
      <c r="L162" s="32">
        <f>0</f>
        <v>0</v>
      </c>
      <c r="M162" s="32">
        <f>0</f>
        <v>0</v>
      </c>
      <c r="N162" s="32">
        <f>0</f>
        <v>0</v>
      </c>
      <c r="O162" s="32">
        <f>0</f>
        <v>0</v>
      </c>
      <c r="P162" s="32">
        <f>0</f>
        <v>0</v>
      </c>
      <c r="Q162" s="32">
        <f>0</f>
        <v>0</v>
      </c>
      <c r="R162" s="32">
        <f>0</f>
        <v>0</v>
      </c>
      <c r="S162" s="32">
        <f>0</f>
        <v>0</v>
      </c>
    </row>
    <row r="163" ht="22" customHeight="1">
      <c r="A163" s="2" t="str">
        <v>GL.OPEX.OPX.PAYROLL|CORP</v>
      </c>
      <c r="B163" s="6" t="str">
        <v>Payroll service</v>
      </c>
      <c r="C163" s="2" t="str">
        <v>CORP</v>
      </c>
      <c r="D163" s="2" t="str">
        <v>Operating expenses</v>
      </c>
      <c r="E163" s="32">
        <f>SUM(H163:S163)</f>
        <v>0</v>
      </c>
      <c r="F163" s="6" t="str">
        <v>Operating expense / General and administrative</v>
      </c>
      <c r="G163" s="2"/>
      <c r="H163" s="32">
        <f>0</f>
        <v>0</v>
      </c>
      <c r="I163" s="32">
        <f>0</f>
        <v>0</v>
      </c>
      <c r="J163" s="32">
        <f>0</f>
        <v>0</v>
      </c>
      <c r="K163" s="32">
        <f>0</f>
        <v>0</v>
      </c>
      <c r="L163" s="32">
        <f>0</f>
        <v>0</v>
      </c>
      <c r="M163" s="32">
        <f>0</f>
        <v>0</v>
      </c>
      <c r="N163" s="32">
        <f>0</f>
        <v>0</v>
      </c>
      <c r="O163" s="32">
        <f>0</f>
        <v>0</v>
      </c>
      <c r="P163" s="32">
        <f>0</f>
        <v>0</v>
      </c>
      <c r="Q163" s="32">
        <f>0</f>
        <v>0</v>
      </c>
      <c r="R163" s="32">
        <f>0</f>
        <v>0</v>
      </c>
      <c r="S163" s="32">
        <f>0</f>
        <v>0</v>
      </c>
    </row>
    <row r="164" ht="22" customHeight="1">
      <c r="A164" s="2" t="str">
        <v>GL.OPEX.OPX.ACCOUNTS|MGMT</v>
      </c>
      <c r="B164" s="6" t="str">
        <v>Annual accounts and tax returns</v>
      </c>
      <c r="C164" s="2" t="str">
        <v>MGMT</v>
      </c>
      <c r="D164" s="2" t="str">
        <v>Operating expenses</v>
      </c>
      <c r="E164" s="32">
        <f>SUM(H164:S164)</f>
        <v>0</v>
      </c>
      <c r="F164" s="6" t="str">
        <v>Operating expense / General and administrative</v>
      </c>
      <c r="G164" s="2"/>
      <c r="H164" s="32">
        <f>0</f>
        <v>0</v>
      </c>
      <c r="I164" s="32">
        <f>0</f>
        <v>0</v>
      </c>
      <c r="J164" s="32">
        <f>0</f>
        <v>0</v>
      </c>
      <c r="K164" s="32">
        <f>0</f>
        <v>0</v>
      </c>
      <c r="L164" s="32">
        <f>0</f>
        <v>0</v>
      </c>
      <c r="M164" s="32">
        <f>0</f>
        <v>0</v>
      </c>
      <c r="N164" s="32">
        <f>0</f>
        <v>0</v>
      </c>
      <c r="O164" s="32">
        <f>0</f>
        <v>0</v>
      </c>
      <c r="P164" s="32">
        <f>0</f>
        <v>0</v>
      </c>
      <c r="Q164" s="32">
        <f>0</f>
        <v>0</v>
      </c>
      <c r="R164" s="32">
        <f>0</f>
        <v>0</v>
      </c>
      <c r="S164" s="32">
        <f>0</f>
        <v>0</v>
      </c>
    </row>
    <row r="165" ht="22" customHeight="1">
      <c r="A165" s="2" t="str">
        <v>GL.OPEX.OPX.ACCOUNTS|ENG</v>
      </c>
      <c r="B165" s="6" t="str">
        <v>Annual accounts and tax returns</v>
      </c>
      <c r="C165" s="2" t="str">
        <v>ENG</v>
      </c>
      <c r="D165" s="2" t="str">
        <v>Operating expenses</v>
      </c>
      <c r="E165" s="32">
        <f>SUM(H165:S165)</f>
        <v>0</v>
      </c>
      <c r="F165" s="6" t="str">
        <v>Operating expense / General and administrative</v>
      </c>
      <c r="G165" s="2"/>
      <c r="H165" s="32">
        <f>0</f>
        <v>0</v>
      </c>
      <c r="I165" s="32">
        <f>0</f>
        <v>0</v>
      </c>
      <c r="J165" s="32">
        <f>0</f>
        <v>0</v>
      </c>
      <c r="K165" s="32">
        <f>0</f>
        <v>0</v>
      </c>
      <c r="L165" s="32">
        <f>0</f>
        <v>0</v>
      </c>
      <c r="M165" s="32">
        <f>0</f>
        <v>0</v>
      </c>
      <c r="N165" s="32">
        <f>0</f>
        <v>0</v>
      </c>
      <c r="O165" s="32">
        <f>0</f>
        <v>0</v>
      </c>
      <c r="P165" s="32">
        <f>0</f>
        <v>0</v>
      </c>
      <c r="Q165" s="32">
        <f>0</f>
        <v>0</v>
      </c>
      <c r="R165" s="32">
        <f>0</f>
        <v>0</v>
      </c>
      <c r="S165" s="32">
        <f>0</f>
        <v>0</v>
      </c>
    </row>
    <row r="166" ht="22" customHeight="1">
      <c r="A166" s="2" t="str">
        <v>GL.OPEX.OPX.ACCOUNTS|COMP</v>
      </c>
      <c r="B166" s="6" t="str">
        <v>Annual accounts and tax returns</v>
      </c>
      <c r="C166" s="2" t="str">
        <v>COMP</v>
      </c>
      <c r="D166" s="2" t="str">
        <v>Operating expenses</v>
      </c>
      <c r="E166" s="32">
        <f>SUM(H166:S166)</f>
        <v>0</v>
      </c>
      <c r="F166" s="6" t="str">
        <v>Operating expense / General and administrative</v>
      </c>
      <c r="G166" s="2"/>
      <c r="H166" s="32">
        <f>0</f>
        <v>0</v>
      </c>
      <c r="I166" s="32">
        <f>0</f>
        <v>0</v>
      </c>
      <c r="J166" s="32">
        <f>0</f>
        <v>0</v>
      </c>
      <c r="K166" s="32">
        <f>0</f>
        <v>0</v>
      </c>
      <c r="L166" s="32">
        <f>0</f>
        <v>0</v>
      </c>
      <c r="M166" s="32">
        <f>0</f>
        <v>0</v>
      </c>
      <c r="N166" s="32">
        <f>0</f>
        <v>0</v>
      </c>
      <c r="O166" s="32">
        <f>0</f>
        <v>0</v>
      </c>
      <c r="P166" s="32">
        <f>0</f>
        <v>0</v>
      </c>
      <c r="Q166" s="32">
        <f>0</f>
        <v>0</v>
      </c>
      <c r="R166" s="32">
        <f>0</f>
        <v>0</v>
      </c>
      <c r="S166" s="32">
        <f>0</f>
        <v>0</v>
      </c>
    </row>
    <row r="167" ht="22" customHeight="1">
      <c r="A167" s="2" t="str">
        <v>GL.OPEX.OPX.ACCOUNTS|PROD</v>
      </c>
      <c r="B167" s="6" t="str">
        <v>Annual accounts and tax returns</v>
      </c>
      <c r="C167" s="2" t="str">
        <v>PROD</v>
      </c>
      <c r="D167" s="2" t="str">
        <v>Operating expenses</v>
      </c>
      <c r="E167" s="32">
        <f>SUM(H167:S167)</f>
        <v>0</v>
      </c>
      <c r="F167" s="6" t="str">
        <v>Operating expense / General and administrative</v>
      </c>
      <c r="G167" s="2"/>
      <c r="H167" s="32">
        <f>0</f>
        <v>0</v>
      </c>
      <c r="I167" s="32">
        <f>0</f>
        <v>0</v>
      </c>
      <c r="J167" s="32">
        <f>0</f>
        <v>0</v>
      </c>
      <c r="K167" s="32">
        <f>0</f>
        <v>0</v>
      </c>
      <c r="L167" s="32">
        <f>0</f>
        <v>0</v>
      </c>
      <c r="M167" s="32">
        <f>0</f>
        <v>0</v>
      </c>
      <c r="N167" s="32">
        <f>0</f>
        <v>0</v>
      </c>
      <c r="O167" s="32">
        <f>0</f>
        <v>0</v>
      </c>
      <c r="P167" s="32">
        <f>0</f>
        <v>0</v>
      </c>
      <c r="Q167" s="32">
        <f>0</f>
        <v>0</v>
      </c>
      <c r="R167" s="32">
        <f>0</f>
        <v>0</v>
      </c>
      <c r="S167" s="32">
        <f>0</f>
        <v>0</v>
      </c>
    </row>
    <row r="168" ht="22" customHeight="1">
      <c r="A168" s="2" t="str">
        <v>GL.OPEX.OPX.ACCOUNTS|MKT</v>
      </c>
      <c r="B168" s="6" t="str">
        <v>Annual accounts and tax returns</v>
      </c>
      <c r="C168" s="2" t="str">
        <v>MKT</v>
      </c>
      <c r="D168" s="2" t="str">
        <v>Operating expenses</v>
      </c>
      <c r="E168" s="32">
        <f>SUM(H168:S168)</f>
        <v>0</v>
      </c>
      <c r="F168" s="6" t="str">
        <v>Operating expense / General and administrative</v>
      </c>
      <c r="G168" s="2"/>
      <c r="H168" s="32">
        <f>0</f>
        <v>0</v>
      </c>
      <c r="I168" s="32">
        <f>0</f>
        <v>0</v>
      </c>
      <c r="J168" s="32">
        <f>0</f>
        <v>0</v>
      </c>
      <c r="K168" s="32">
        <f>0</f>
        <v>0</v>
      </c>
      <c r="L168" s="32">
        <f>0</f>
        <v>0</v>
      </c>
      <c r="M168" s="32">
        <f>0</f>
        <v>0</v>
      </c>
      <c r="N168" s="32">
        <f>0</f>
        <v>0</v>
      </c>
      <c r="O168" s="32">
        <f>0</f>
        <v>0</v>
      </c>
      <c r="P168" s="32">
        <f>0</f>
        <v>0</v>
      </c>
      <c r="Q168" s="32">
        <f>0</f>
        <v>0</v>
      </c>
      <c r="R168" s="32">
        <f>0</f>
        <v>0</v>
      </c>
      <c r="S168" s="32">
        <f>0</f>
        <v>0</v>
      </c>
    </row>
    <row r="169" ht="22" customHeight="1">
      <c r="A169" s="2" t="str">
        <v>GL.OPEX.OPX.ACCOUNTS|SUP</v>
      </c>
      <c r="B169" s="6" t="str">
        <v>Annual accounts and tax returns</v>
      </c>
      <c r="C169" s="2" t="str">
        <v>SUP</v>
      </c>
      <c r="D169" s="2" t="str">
        <v>Operating expenses</v>
      </c>
      <c r="E169" s="32">
        <f>SUM(H169:S169)</f>
        <v>0</v>
      </c>
      <c r="F169" s="6" t="str">
        <v>Operating expense / General and administrative</v>
      </c>
      <c r="G169" s="2"/>
      <c r="H169" s="32">
        <f>0</f>
        <v>0</v>
      </c>
      <c r="I169" s="32">
        <f>0</f>
        <v>0</v>
      </c>
      <c r="J169" s="32">
        <f>0</f>
        <v>0</v>
      </c>
      <c r="K169" s="32">
        <f>0</f>
        <v>0</v>
      </c>
      <c r="L169" s="32">
        <f>0</f>
        <v>0</v>
      </c>
      <c r="M169" s="32">
        <f>0</f>
        <v>0</v>
      </c>
      <c r="N169" s="32">
        <f>0</f>
        <v>0</v>
      </c>
      <c r="O169" s="32">
        <f>0</f>
        <v>0</v>
      </c>
      <c r="P169" s="32">
        <f>0</f>
        <v>0</v>
      </c>
      <c r="Q169" s="32">
        <f>0</f>
        <v>0</v>
      </c>
      <c r="R169" s="32">
        <f>0</f>
        <v>0</v>
      </c>
      <c r="S169" s="32">
        <f>0</f>
        <v>0</v>
      </c>
    </row>
    <row r="170" ht="22" customHeight="1">
      <c r="A170" s="2" t="str">
        <v>GL.OPEX.OPX.ACCOUNTS|FIN</v>
      </c>
      <c r="B170" s="6" t="str">
        <v>Annual accounts and tax returns</v>
      </c>
      <c r="C170" s="2" t="str">
        <v>FIN</v>
      </c>
      <c r="D170" s="2" t="str">
        <v>Operating expenses</v>
      </c>
      <c r="E170" s="32">
        <f>SUM(H170:S170)</f>
        <v>-4500</v>
      </c>
      <c r="F170" s="6" t="str">
        <v>Operating expense / General and administrative</v>
      </c>
      <c r="G170" s="2"/>
      <c r="H170" s="31">
        <f>SUM('Posting_Inputs'!H220)</f>
        <v>0</v>
      </c>
      <c r="I170" s="31">
        <f>SUM('Posting_Inputs'!I220)</f>
        <v>0</v>
      </c>
      <c r="J170" s="31">
        <f>SUM('Posting_Inputs'!J220)</f>
        <v>0</v>
      </c>
      <c r="K170" s="31">
        <f>SUM('Posting_Inputs'!K220)</f>
        <v>0</v>
      </c>
      <c r="L170" s="31">
        <f>SUM('Posting_Inputs'!L220)</f>
        <v>0</v>
      </c>
      <c r="M170" s="31">
        <f>SUM('Posting_Inputs'!M220)</f>
        <v>0</v>
      </c>
      <c r="N170" s="31">
        <f>SUM('Posting_Inputs'!N220)</f>
        <v>0</v>
      </c>
      <c r="O170" s="31">
        <f>SUM('Posting_Inputs'!O220)</f>
        <v>0</v>
      </c>
      <c r="P170" s="31">
        <f>SUM('Posting_Inputs'!P220)</f>
        <v>0</v>
      </c>
      <c r="Q170" s="31">
        <f>SUM('Posting_Inputs'!Q220)</f>
        <v>0</v>
      </c>
      <c r="R170" s="31">
        <f>SUM('Posting_Inputs'!R220)</f>
        <v>0</v>
      </c>
      <c r="S170" s="31">
        <f>SUM('Posting_Inputs'!S220)</f>
        <v>-4500</v>
      </c>
    </row>
    <row r="171" ht="22" customHeight="1">
      <c r="A171" s="2" t="str">
        <v>GL.OPEX.OPX.ACCOUNTS|SALES</v>
      </c>
      <c r="B171" s="6" t="str">
        <v>Annual accounts and tax returns</v>
      </c>
      <c r="C171" s="2" t="str">
        <v>SALES</v>
      </c>
      <c r="D171" s="2" t="str">
        <v>Operating expenses</v>
      </c>
      <c r="E171" s="32">
        <f>SUM(H171:S171)</f>
        <v>0</v>
      </c>
      <c r="F171" s="6" t="str">
        <v>Operating expense / General and administrative</v>
      </c>
      <c r="G171" s="2"/>
      <c r="H171" s="32">
        <f>0</f>
        <v>0</v>
      </c>
      <c r="I171" s="32">
        <f>0</f>
        <v>0</v>
      </c>
      <c r="J171" s="32">
        <f>0</f>
        <v>0</v>
      </c>
      <c r="K171" s="32">
        <f>0</f>
        <v>0</v>
      </c>
      <c r="L171" s="32">
        <f>0</f>
        <v>0</v>
      </c>
      <c r="M171" s="32">
        <f>0</f>
        <v>0</v>
      </c>
      <c r="N171" s="32">
        <f>0</f>
        <v>0</v>
      </c>
      <c r="O171" s="32">
        <f>0</f>
        <v>0</v>
      </c>
      <c r="P171" s="32">
        <f>0</f>
        <v>0</v>
      </c>
      <c r="Q171" s="32">
        <f>0</f>
        <v>0</v>
      </c>
      <c r="R171" s="32">
        <f>0</f>
        <v>0</v>
      </c>
      <c r="S171" s="32">
        <f>0</f>
        <v>0</v>
      </c>
    </row>
    <row r="172" ht="22" customHeight="1">
      <c r="A172" s="2" t="str">
        <v>GL.OPEX.OPX.ACCOUNTS|CORP</v>
      </c>
      <c r="B172" s="6" t="str">
        <v>Annual accounts and tax returns</v>
      </c>
      <c r="C172" s="2" t="str">
        <v>CORP</v>
      </c>
      <c r="D172" s="2" t="str">
        <v>Operating expenses</v>
      </c>
      <c r="E172" s="32">
        <f>SUM(H172:S172)</f>
        <v>0</v>
      </c>
      <c r="F172" s="6" t="str">
        <v>Operating expense / General and administrative</v>
      </c>
      <c r="G172" s="2"/>
      <c r="H172" s="32">
        <f>0</f>
        <v>0</v>
      </c>
      <c r="I172" s="32">
        <f>0</f>
        <v>0</v>
      </c>
      <c r="J172" s="32">
        <f>0</f>
        <v>0</v>
      </c>
      <c r="K172" s="32">
        <f>0</f>
        <v>0</v>
      </c>
      <c r="L172" s="32">
        <f>0</f>
        <v>0</v>
      </c>
      <c r="M172" s="32">
        <f>0</f>
        <v>0</v>
      </c>
      <c r="N172" s="32">
        <f>0</f>
        <v>0</v>
      </c>
      <c r="O172" s="32">
        <f>0</f>
        <v>0</v>
      </c>
      <c r="P172" s="32">
        <f>0</f>
        <v>0</v>
      </c>
      <c r="Q172" s="32">
        <f>0</f>
        <v>0</v>
      </c>
      <c r="R172" s="32">
        <f>0</f>
        <v>0</v>
      </c>
      <c r="S172" s="32">
        <f>0</f>
        <v>0</v>
      </c>
    </row>
    <row r="173" ht="22" customHeight="1">
      <c r="A173" s="2" t="str">
        <v>GL.OPEX.OPX.FOUNDING.REGISTER|MGMT</v>
      </c>
      <c r="B173" s="6" t="str">
        <v>Founding: commercial register fee</v>
      </c>
      <c r="C173" s="2" t="str">
        <v>MGMT</v>
      </c>
      <c r="D173" s="2" t="str">
        <v>Operating expenses</v>
      </c>
      <c r="E173" s="32">
        <f>SUM(H173:S173)</f>
        <v>0</v>
      </c>
      <c r="F173" s="6" t="str">
        <v>Operating expense / General and administrative</v>
      </c>
      <c r="G173" s="2"/>
      <c r="H173" s="32">
        <f>0</f>
        <v>0</v>
      </c>
      <c r="I173" s="32">
        <f>0</f>
        <v>0</v>
      </c>
      <c r="J173" s="32">
        <f>0</f>
        <v>0</v>
      </c>
      <c r="K173" s="32">
        <f>0</f>
        <v>0</v>
      </c>
      <c r="L173" s="32">
        <f>0</f>
        <v>0</v>
      </c>
      <c r="M173" s="32">
        <f>0</f>
        <v>0</v>
      </c>
      <c r="N173" s="32">
        <f>0</f>
        <v>0</v>
      </c>
      <c r="O173" s="32">
        <f>0</f>
        <v>0</v>
      </c>
      <c r="P173" s="32">
        <f>0</f>
        <v>0</v>
      </c>
      <c r="Q173" s="32">
        <f>0</f>
        <v>0</v>
      </c>
      <c r="R173" s="32">
        <f>0</f>
        <v>0</v>
      </c>
      <c r="S173" s="32">
        <f>0</f>
        <v>0</v>
      </c>
    </row>
    <row r="174" ht="22" customHeight="1">
      <c r="A174" s="2" t="str">
        <v>GL.OPEX.OPX.FOUNDING.REGISTER|ENG</v>
      </c>
      <c r="B174" s="6" t="str">
        <v>Founding: commercial register fee</v>
      </c>
      <c r="C174" s="2" t="str">
        <v>ENG</v>
      </c>
      <c r="D174" s="2" t="str">
        <v>Operating expenses</v>
      </c>
      <c r="E174" s="32">
        <f>SUM(H174:S174)</f>
        <v>0</v>
      </c>
      <c r="F174" s="6" t="str">
        <v>Operating expense / General and administrative</v>
      </c>
      <c r="G174" s="2"/>
      <c r="H174" s="32">
        <f>0</f>
        <v>0</v>
      </c>
      <c r="I174" s="32">
        <f>0</f>
        <v>0</v>
      </c>
      <c r="J174" s="32">
        <f>0</f>
        <v>0</v>
      </c>
      <c r="K174" s="32">
        <f>0</f>
        <v>0</v>
      </c>
      <c r="L174" s="32">
        <f>0</f>
        <v>0</v>
      </c>
      <c r="M174" s="32">
        <f>0</f>
        <v>0</v>
      </c>
      <c r="N174" s="32">
        <f>0</f>
        <v>0</v>
      </c>
      <c r="O174" s="32">
        <f>0</f>
        <v>0</v>
      </c>
      <c r="P174" s="32">
        <f>0</f>
        <v>0</v>
      </c>
      <c r="Q174" s="32">
        <f>0</f>
        <v>0</v>
      </c>
      <c r="R174" s="32">
        <f>0</f>
        <v>0</v>
      </c>
      <c r="S174" s="32">
        <f>0</f>
        <v>0</v>
      </c>
    </row>
    <row r="175" ht="22" customHeight="1">
      <c r="A175" s="2" t="str">
        <v>GL.OPEX.OPX.FOUNDING.REGISTER|COMP</v>
      </c>
      <c r="B175" s="6" t="str">
        <v>Founding: commercial register fee</v>
      </c>
      <c r="C175" s="2" t="str">
        <v>COMP</v>
      </c>
      <c r="D175" s="2" t="str">
        <v>Operating expenses</v>
      </c>
      <c r="E175" s="32">
        <f>SUM(H175:S175)</f>
        <v>0</v>
      </c>
      <c r="F175" s="6" t="str">
        <v>Operating expense / General and administrative</v>
      </c>
      <c r="G175" s="2"/>
      <c r="H175" s="32">
        <f>0</f>
        <v>0</v>
      </c>
      <c r="I175" s="32">
        <f>0</f>
        <v>0</v>
      </c>
      <c r="J175" s="32">
        <f>0</f>
        <v>0</v>
      </c>
      <c r="K175" s="32">
        <f>0</f>
        <v>0</v>
      </c>
      <c r="L175" s="32">
        <f>0</f>
        <v>0</v>
      </c>
      <c r="M175" s="32">
        <f>0</f>
        <v>0</v>
      </c>
      <c r="N175" s="32">
        <f>0</f>
        <v>0</v>
      </c>
      <c r="O175" s="32">
        <f>0</f>
        <v>0</v>
      </c>
      <c r="P175" s="32">
        <f>0</f>
        <v>0</v>
      </c>
      <c r="Q175" s="32">
        <f>0</f>
        <v>0</v>
      </c>
      <c r="R175" s="32">
        <f>0</f>
        <v>0</v>
      </c>
      <c r="S175" s="32">
        <f>0</f>
        <v>0</v>
      </c>
    </row>
    <row r="176" ht="22" customHeight="1">
      <c r="A176" s="2" t="str">
        <v>GL.OPEX.OPX.FOUNDING.REGISTER|PROD</v>
      </c>
      <c r="B176" s="6" t="str">
        <v>Founding: commercial register fee</v>
      </c>
      <c r="C176" s="2" t="str">
        <v>PROD</v>
      </c>
      <c r="D176" s="2" t="str">
        <v>Operating expenses</v>
      </c>
      <c r="E176" s="32">
        <f>SUM(H176:S176)</f>
        <v>0</v>
      </c>
      <c r="F176" s="6" t="str">
        <v>Operating expense / General and administrative</v>
      </c>
      <c r="G176" s="2"/>
      <c r="H176" s="32">
        <f>0</f>
        <v>0</v>
      </c>
      <c r="I176" s="32">
        <f>0</f>
        <v>0</v>
      </c>
      <c r="J176" s="32">
        <f>0</f>
        <v>0</v>
      </c>
      <c r="K176" s="32">
        <f>0</f>
        <v>0</v>
      </c>
      <c r="L176" s="32">
        <f>0</f>
        <v>0</v>
      </c>
      <c r="M176" s="32">
        <f>0</f>
        <v>0</v>
      </c>
      <c r="N176" s="32">
        <f>0</f>
        <v>0</v>
      </c>
      <c r="O176" s="32">
        <f>0</f>
        <v>0</v>
      </c>
      <c r="P176" s="32">
        <f>0</f>
        <v>0</v>
      </c>
      <c r="Q176" s="32">
        <f>0</f>
        <v>0</v>
      </c>
      <c r="R176" s="32">
        <f>0</f>
        <v>0</v>
      </c>
      <c r="S176" s="32">
        <f>0</f>
        <v>0</v>
      </c>
    </row>
    <row r="177" ht="22" customHeight="1">
      <c r="A177" s="2" t="str">
        <v>GL.OPEX.OPX.FOUNDING.REGISTER|MKT</v>
      </c>
      <c r="B177" s="6" t="str">
        <v>Founding: commercial register fee</v>
      </c>
      <c r="C177" s="2" t="str">
        <v>MKT</v>
      </c>
      <c r="D177" s="2" t="str">
        <v>Operating expenses</v>
      </c>
      <c r="E177" s="32">
        <f>SUM(H177:S177)</f>
        <v>0</v>
      </c>
      <c r="F177" s="6" t="str">
        <v>Operating expense / General and administrative</v>
      </c>
      <c r="G177" s="2"/>
      <c r="H177" s="32">
        <f>0</f>
        <v>0</v>
      </c>
      <c r="I177" s="32">
        <f>0</f>
        <v>0</v>
      </c>
      <c r="J177" s="32">
        <f>0</f>
        <v>0</v>
      </c>
      <c r="K177" s="32">
        <f>0</f>
        <v>0</v>
      </c>
      <c r="L177" s="32">
        <f>0</f>
        <v>0</v>
      </c>
      <c r="M177" s="32">
        <f>0</f>
        <v>0</v>
      </c>
      <c r="N177" s="32">
        <f>0</f>
        <v>0</v>
      </c>
      <c r="O177" s="32">
        <f>0</f>
        <v>0</v>
      </c>
      <c r="P177" s="32">
        <f>0</f>
        <v>0</v>
      </c>
      <c r="Q177" s="32">
        <f>0</f>
        <v>0</v>
      </c>
      <c r="R177" s="32">
        <f>0</f>
        <v>0</v>
      </c>
      <c r="S177" s="32">
        <f>0</f>
        <v>0</v>
      </c>
    </row>
    <row r="178" ht="22" customHeight="1">
      <c r="A178" s="2" t="str">
        <v>GL.OPEX.OPX.FOUNDING.REGISTER|SUP</v>
      </c>
      <c r="B178" s="6" t="str">
        <v>Founding: commercial register fee</v>
      </c>
      <c r="C178" s="2" t="str">
        <v>SUP</v>
      </c>
      <c r="D178" s="2" t="str">
        <v>Operating expenses</v>
      </c>
      <c r="E178" s="32">
        <f>SUM(H178:S178)</f>
        <v>0</v>
      </c>
      <c r="F178" s="6" t="str">
        <v>Operating expense / General and administrative</v>
      </c>
      <c r="G178" s="2"/>
      <c r="H178" s="32">
        <f>0</f>
        <v>0</v>
      </c>
      <c r="I178" s="32">
        <f>0</f>
        <v>0</v>
      </c>
      <c r="J178" s="32">
        <f>0</f>
        <v>0</v>
      </c>
      <c r="K178" s="32">
        <f>0</f>
        <v>0</v>
      </c>
      <c r="L178" s="32">
        <f>0</f>
        <v>0</v>
      </c>
      <c r="M178" s="32">
        <f>0</f>
        <v>0</v>
      </c>
      <c r="N178" s="32">
        <f>0</f>
        <v>0</v>
      </c>
      <c r="O178" s="32">
        <f>0</f>
        <v>0</v>
      </c>
      <c r="P178" s="32">
        <f>0</f>
        <v>0</v>
      </c>
      <c r="Q178" s="32">
        <f>0</f>
        <v>0</v>
      </c>
      <c r="R178" s="32">
        <f>0</f>
        <v>0</v>
      </c>
      <c r="S178" s="32">
        <f>0</f>
        <v>0</v>
      </c>
    </row>
    <row r="179" ht="22" customHeight="1">
      <c r="A179" s="2" t="str">
        <v>GL.OPEX.OPX.FOUNDING.REGISTER|FIN</v>
      </c>
      <c r="B179" s="6" t="str">
        <v>Founding: commercial register fee</v>
      </c>
      <c r="C179" s="2" t="str">
        <v>FIN</v>
      </c>
      <c r="D179" s="2" t="str">
        <v>Operating expenses</v>
      </c>
      <c r="E179" s="32">
        <f>SUM(H179:S179)</f>
        <v>-225</v>
      </c>
      <c r="F179" s="6" t="str">
        <v>Operating expense / General and administrative</v>
      </c>
      <c r="G179" s="2"/>
      <c r="H179" s="31">
        <f>SUM('Posting_Inputs'!H221)</f>
        <v>-225</v>
      </c>
      <c r="I179" s="31">
        <f>SUM('Posting_Inputs'!I221)</f>
        <v>0</v>
      </c>
      <c r="J179" s="31">
        <f>SUM('Posting_Inputs'!J221)</f>
        <v>0</v>
      </c>
      <c r="K179" s="31">
        <f>SUM('Posting_Inputs'!K221)</f>
        <v>0</v>
      </c>
      <c r="L179" s="31">
        <f>SUM('Posting_Inputs'!L221)</f>
        <v>0</v>
      </c>
      <c r="M179" s="31">
        <f>SUM('Posting_Inputs'!M221)</f>
        <v>0</v>
      </c>
      <c r="N179" s="31">
        <f>SUM('Posting_Inputs'!N221)</f>
        <v>0</v>
      </c>
      <c r="O179" s="31">
        <f>SUM('Posting_Inputs'!O221)</f>
        <v>0</v>
      </c>
      <c r="P179" s="31">
        <f>SUM('Posting_Inputs'!P221)</f>
        <v>0</v>
      </c>
      <c r="Q179" s="31">
        <f>SUM('Posting_Inputs'!Q221)</f>
        <v>0</v>
      </c>
      <c r="R179" s="31">
        <f>SUM('Posting_Inputs'!R221)</f>
        <v>0</v>
      </c>
      <c r="S179" s="31">
        <f>SUM('Posting_Inputs'!S221)</f>
        <v>0</v>
      </c>
    </row>
    <row r="180" ht="22" customHeight="1">
      <c r="A180" s="2" t="str">
        <v>GL.OPEX.OPX.FOUNDING.REGISTER|SALES</v>
      </c>
      <c r="B180" s="6" t="str">
        <v>Founding: commercial register fee</v>
      </c>
      <c r="C180" s="2" t="str">
        <v>SALES</v>
      </c>
      <c r="D180" s="2" t="str">
        <v>Operating expenses</v>
      </c>
      <c r="E180" s="32">
        <f>SUM(H180:S180)</f>
        <v>0</v>
      </c>
      <c r="F180" s="6" t="str">
        <v>Operating expense / General and administrative</v>
      </c>
      <c r="G180" s="2"/>
      <c r="H180" s="32">
        <f>0</f>
        <v>0</v>
      </c>
      <c r="I180" s="32">
        <f>0</f>
        <v>0</v>
      </c>
      <c r="J180" s="32">
        <f>0</f>
        <v>0</v>
      </c>
      <c r="K180" s="32">
        <f>0</f>
        <v>0</v>
      </c>
      <c r="L180" s="32">
        <f>0</f>
        <v>0</v>
      </c>
      <c r="M180" s="32">
        <f>0</f>
        <v>0</v>
      </c>
      <c r="N180" s="32">
        <f>0</f>
        <v>0</v>
      </c>
      <c r="O180" s="32">
        <f>0</f>
        <v>0</v>
      </c>
      <c r="P180" s="32">
        <f>0</f>
        <v>0</v>
      </c>
      <c r="Q180" s="32">
        <f>0</f>
        <v>0</v>
      </c>
      <c r="R180" s="32">
        <f>0</f>
        <v>0</v>
      </c>
      <c r="S180" s="32">
        <f>0</f>
        <v>0</v>
      </c>
    </row>
    <row r="181" ht="22" customHeight="1">
      <c r="A181" s="2" t="str">
        <v>GL.OPEX.OPX.FOUNDING.REGISTER|CORP</v>
      </c>
      <c r="B181" s="6" t="str">
        <v>Founding: commercial register fee</v>
      </c>
      <c r="C181" s="2" t="str">
        <v>CORP</v>
      </c>
      <c r="D181" s="2" t="str">
        <v>Operating expenses</v>
      </c>
      <c r="E181" s="32">
        <f>SUM(H181:S181)</f>
        <v>0</v>
      </c>
      <c r="F181" s="6" t="str">
        <v>Operating expense / General and administrative</v>
      </c>
      <c r="G181" s="2"/>
      <c r="H181" s="32">
        <f>0</f>
        <v>0</v>
      </c>
      <c r="I181" s="32">
        <f>0</f>
        <v>0</v>
      </c>
      <c r="J181" s="32">
        <f>0</f>
        <v>0</v>
      </c>
      <c r="K181" s="32">
        <f>0</f>
        <v>0</v>
      </c>
      <c r="L181" s="32">
        <f>0</f>
        <v>0</v>
      </c>
      <c r="M181" s="32">
        <f>0</f>
        <v>0</v>
      </c>
      <c r="N181" s="32">
        <f>0</f>
        <v>0</v>
      </c>
      <c r="O181" s="32">
        <f>0</f>
        <v>0</v>
      </c>
      <c r="P181" s="32">
        <f>0</f>
        <v>0</v>
      </c>
      <c r="Q181" s="32">
        <f>0</f>
        <v>0</v>
      </c>
      <c r="R181" s="32">
        <f>0</f>
        <v>0</v>
      </c>
      <c r="S181" s="32">
        <f>0</f>
        <v>0</v>
      </c>
    </row>
    <row r="182" ht="22" customHeight="1">
      <c r="A182" s="2" t="str">
        <v>GL.OPEX.OPX.FOUNDING.NOTARY|MGMT</v>
      </c>
      <c r="B182" s="6" t="str">
        <v>Founding: notary</v>
      </c>
      <c r="C182" s="2" t="str">
        <v>MGMT</v>
      </c>
      <c r="D182" s="2" t="str">
        <v>Operating expenses</v>
      </c>
      <c r="E182" s="32">
        <f>SUM(H182:S182)</f>
        <v>0</v>
      </c>
      <c r="F182" s="6" t="str">
        <v>Operating expense / General and administrative</v>
      </c>
      <c r="G182" s="2"/>
      <c r="H182" s="32">
        <f>0</f>
        <v>0</v>
      </c>
      <c r="I182" s="32">
        <f>0</f>
        <v>0</v>
      </c>
      <c r="J182" s="32">
        <f>0</f>
        <v>0</v>
      </c>
      <c r="K182" s="32">
        <f>0</f>
        <v>0</v>
      </c>
      <c r="L182" s="32">
        <f>0</f>
        <v>0</v>
      </c>
      <c r="M182" s="32">
        <f>0</f>
        <v>0</v>
      </c>
      <c r="N182" s="32">
        <f>0</f>
        <v>0</v>
      </c>
      <c r="O182" s="32">
        <f>0</f>
        <v>0</v>
      </c>
      <c r="P182" s="32">
        <f>0</f>
        <v>0</v>
      </c>
      <c r="Q182" s="32">
        <f>0</f>
        <v>0</v>
      </c>
      <c r="R182" s="32">
        <f>0</f>
        <v>0</v>
      </c>
      <c r="S182" s="32">
        <f>0</f>
        <v>0</v>
      </c>
    </row>
    <row r="183" ht="22" customHeight="1">
      <c r="A183" s="2" t="str">
        <v>GL.OPEX.OPX.FOUNDING.NOTARY|ENG</v>
      </c>
      <c r="B183" s="6" t="str">
        <v>Founding: notary</v>
      </c>
      <c r="C183" s="2" t="str">
        <v>ENG</v>
      </c>
      <c r="D183" s="2" t="str">
        <v>Operating expenses</v>
      </c>
      <c r="E183" s="32">
        <f>SUM(H183:S183)</f>
        <v>0</v>
      </c>
      <c r="F183" s="6" t="str">
        <v>Operating expense / General and administrative</v>
      </c>
      <c r="G183" s="2"/>
      <c r="H183" s="32">
        <f>0</f>
        <v>0</v>
      </c>
      <c r="I183" s="32">
        <f>0</f>
        <v>0</v>
      </c>
      <c r="J183" s="32">
        <f>0</f>
        <v>0</v>
      </c>
      <c r="K183" s="32">
        <f>0</f>
        <v>0</v>
      </c>
      <c r="L183" s="32">
        <f>0</f>
        <v>0</v>
      </c>
      <c r="M183" s="32">
        <f>0</f>
        <v>0</v>
      </c>
      <c r="N183" s="32">
        <f>0</f>
        <v>0</v>
      </c>
      <c r="O183" s="32">
        <f>0</f>
        <v>0</v>
      </c>
      <c r="P183" s="32">
        <f>0</f>
        <v>0</v>
      </c>
      <c r="Q183" s="32">
        <f>0</f>
        <v>0</v>
      </c>
      <c r="R183" s="32">
        <f>0</f>
        <v>0</v>
      </c>
      <c r="S183" s="32">
        <f>0</f>
        <v>0</v>
      </c>
    </row>
    <row r="184" ht="22" customHeight="1">
      <c r="A184" s="2" t="str">
        <v>GL.OPEX.OPX.FOUNDING.NOTARY|COMP</v>
      </c>
      <c r="B184" s="6" t="str">
        <v>Founding: notary</v>
      </c>
      <c r="C184" s="2" t="str">
        <v>COMP</v>
      </c>
      <c r="D184" s="2" t="str">
        <v>Operating expenses</v>
      </c>
      <c r="E184" s="32">
        <f>SUM(H184:S184)</f>
        <v>0</v>
      </c>
      <c r="F184" s="6" t="str">
        <v>Operating expense / General and administrative</v>
      </c>
      <c r="G184" s="2"/>
      <c r="H184" s="32">
        <f>0</f>
        <v>0</v>
      </c>
      <c r="I184" s="32">
        <f>0</f>
        <v>0</v>
      </c>
      <c r="J184" s="32">
        <f>0</f>
        <v>0</v>
      </c>
      <c r="K184" s="32">
        <f>0</f>
        <v>0</v>
      </c>
      <c r="L184" s="32">
        <f>0</f>
        <v>0</v>
      </c>
      <c r="M184" s="32">
        <f>0</f>
        <v>0</v>
      </c>
      <c r="N184" s="32">
        <f>0</f>
        <v>0</v>
      </c>
      <c r="O184" s="32">
        <f>0</f>
        <v>0</v>
      </c>
      <c r="P184" s="32">
        <f>0</f>
        <v>0</v>
      </c>
      <c r="Q184" s="32">
        <f>0</f>
        <v>0</v>
      </c>
      <c r="R184" s="32">
        <f>0</f>
        <v>0</v>
      </c>
      <c r="S184" s="32">
        <f>0</f>
        <v>0</v>
      </c>
    </row>
    <row r="185" ht="22" customHeight="1">
      <c r="A185" s="2" t="str">
        <v>GL.OPEX.OPX.FOUNDING.NOTARY|PROD</v>
      </c>
      <c r="B185" s="6" t="str">
        <v>Founding: notary</v>
      </c>
      <c r="C185" s="2" t="str">
        <v>PROD</v>
      </c>
      <c r="D185" s="2" t="str">
        <v>Operating expenses</v>
      </c>
      <c r="E185" s="32">
        <f>SUM(H185:S185)</f>
        <v>0</v>
      </c>
      <c r="F185" s="6" t="str">
        <v>Operating expense / General and administrative</v>
      </c>
      <c r="G185" s="2"/>
      <c r="H185" s="32">
        <f>0</f>
        <v>0</v>
      </c>
      <c r="I185" s="32">
        <f>0</f>
        <v>0</v>
      </c>
      <c r="J185" s="32">
        <f>0</f>
        <v>0</v>
      </c>
      <c r="K185" s="32">
        <f>0</f>
        <v>0</v>
      </c>
      <c r="L185" s="32">
        <f>0</f>
        <v>0</v>
      </c>
      <c r="M185" s="32">
        <f>0</f>
        <v>0</v>
      </c>
      <c r="N185" s="32">
        <f>0</f>
        <v>0</v>
      </c>
      <c r="O185" s="32">
        <f>0</f>
        <v>0</v>
      </c>
      <c r="P185" s="32">
        <f>0</f>
        <v>0</v>
      </c>
      <c r="Q185" s="32">
        <f>0</f>
        <v>0</v>
      </c>
      <c r="R185" s="32">
        <f>0</f>
        <v>0</v>
      </c>
      <c r="S185" s="32">
        <f>0</f>
        <v>0</v>
      </c>
    </row>
    <row r="186" ht="22" customHeight="1">
      <c r="A186" s="2" t="str">
        <v>GL.OPEX.OPX.FOUNDING.NOTARY|MKT</v>
      </c>
      <c r="B186" s="6" t="str">
        <v>Founding: notary</v>
      </c>
      <c r="C186" s="2" t="str">
        <v>MKT</v>
      </c>
      <c r="D186" s="2" t="str">
        <v>Operating expenses</v>
      </c>
      <c r="E186" s="32">
        <f>SUM(H186:S186)</f>
        <v>0</v>
      </c>
      <c r="F186" s="6" t="str">
        <v>Operating expense / General and administrative</v>
      </c>
      <c r="G186" s="2"/>
      <c r="H186" s="32">
        <f>0</f>
        <v>0</v>
      </c>
      <c r="I186" s="32">
        <f>0</f>
        <v>0</v>
      </c>
      <c r="J186" s="32">
        <f>0</f>
        <v>0</v>
      </c>
      <c r="K186" s="32">
        <f>0</f>
        <v>0</v>
      </c>
      <c r="L186" s="32">
        <f>0</f>
        <v>0</v>
      </c>
      <c r="M186" s="32">
        <f>0</f>
        <v>0</v>
      </c>
      <c r="N186" s="32">
        <f>0</f>
        <v>0</v>
      </c>
      <c r="O186" s="32">
        <f>0</f>
        <v>0</v>
      </c>
      <c r="P186" s="32">
        <f>0</f>
        <v>0</v>
      </c>
      <c r="Q186" s="32">
        <f>0</f>
        <v>0</v>
      </c>
      <c r="R186" s="32">
        <f>0</f>
        <v>0</v>
      </c>
      <c r="S186" s="32">
        <f>0</f>
        <v>0</v>
      </c>
    </row>
    <row r="187" ht="22" customHeight="1">
      <c r="A187" s="2" t="str">
        <v>GL.OPEX.OPX.FOUNDING.NOTARY|SUP</v>
      </c>
      <c r="B187" s="6" t="str">
        <v>Founding: notary</v>
      </c>
      <c r="C187" s="2" t="str">
        <v>SUP</v>
      </c>
      <c r="D187" s="2" t="str">
        <v>Operating expenses</v>
      </c>
      <c r="E187" s="32">
        <f>SUM(H187:S187)</f>
        <v>0</v>
      </c>
      <c r="F187" s="6" t="str">
        <v>Operating expense / General and administrative</v>
      </c>
      <c r="G187" s="2"/>
      <c r="H187" s="32">
        <f>0</f>
        <v>0</v>
      </c>
      <c r="I187" s="32">
        <f>0</f>
        <v>0</v>
      </c>
      <c r="J187" s="32">
        <f>0</f>
        <v>0</v>
      </c>
      <c r="K187" s="32">
        <f>0</f>
        <v>0</v>
      </c>
      <c r="L187" s="32">
        <f>0</f>
        <v>0</v>
      </c>
      <c r="M187" s="32">
        <f>0</f>
        <v>0</v>
      </c>
      <c r="N187" s="32">
        <f>0</f>
        <v>0</v>
      </c>
      <c r="O187" s="32">
        <f>0</f>
        <v>0</v>
      </c>
      <c r="P187" s="32">
        <f>0</f>
        <v>0</v>
      </c>
      <c r="Q187" s="32">
        <f>0</f>
        <v>0</v>
      </c>
      <c r="R187" s="32">
        <f>0</f>
        <v>0</v>
      </c>
      <c r="S187" s="32">
        <f>0</f>
        <v>0</v>
      </c>
    </row>
    <row r="188" ht="22" customHeight="1">
      <c r="A188" s="2" t="str">
        <v>GL.OPEX.OPX.FOUNDING.NOTARY|FIN</v>
      </c>
      <c r="B188" s="6" t="str">
        <v>Founding: notary</v>
      </c>
      <c r="C188" s="2" t="str">
        <v>FIN</v>
      </c>
      <c r="D188" s="2" t="str">
        <v>Operating expenses</v>
      </c>
      <c r="E188" s="32">
        <f>SUM(H188:S188)</f>
        <v>-819.327731092437</v>
      </c>
      <c r="F188" s="6" t="str">
        <v>Operating expense / General and administrative</v>
      </c>
      <c r="G188" s="2"/>
      <c r="H188" s="31">
        <f>SUM('Posting_Inputs'!H222)</f>
        <v>-819.327731092437</v>
      </c>
      <c r="I188" s="31">
        <f>SUM('Posting_Inputs'!I222)</f>
        <v>0</v>
      </c>
      <c r="J188" s="31">
        <f>SUM('Posting_Inputs'!J222)</f>
        <v>0</v>
      </c>
      <c r="K188" s="31">
        <f>SUM('Posting_Inputs'!K222)</f>
        <v>0</v>
      </c>
      <c r="L188" s="31">
        <f>SUM('Posting_Inputs'!L222)</f>
        <v>0</v>
      </c>
      <c r="M188" s="31">
        <f>SUM('Posting_Inputs'!M222)</f>
        <v>0</v>
      </c>
      <c r="N188" s="31">
        <f>SUM('Posting_Inputs'!N222)</f>
        <v>0</v>
      </c>
      <c r="O188" s="31">
        <f>SUM('Posting_Inputs'!O222)</f>
        <v>0</v>
      </c>
      <c r="P188" s="31">
        <f>SUM('Posting_Inputs'!P222)</f>
        <v>0</v>
      </c>
      <c r="Q188" s="31">
        <f>SUM('Posting_Inputs'!Q222)</f>
        <v>0</v>
      </c>
      <c r="R188" s="31">
        <f>SUM('Posting_Inputs'!R222)</f>
        <v>0</v>
      </c>
      <c r="S188" s="31">
        <f>SUM('Posting_Inputs'!S222)</f>
        <v>0</v>
      </c>
    </row>
    <row r="189" ht="22" customHeight="1">
      <c r="A189" s="2" t="str">
        <v>GL.OPEX.OPX.FOUNDING.NOTARY|SALES</v>
      </c>
      <c r="B189" s="6" t="str">
        <v>Founding: notary</v>
      </c>
      <c r="C189" s="2" t="str">
        <v>SALES</v>
      </c>
      <c r="D189" s="2" t="str">
        <v>Operating expenses</v>
      </c>
      <c r="E189" s="32">
        <f>SUM(H189:S189)</f>
        <v>0</v>
      </c>
      <c r="F189" s="6" t="str">
        <v>Operating expense / General and administrative</v>
      </c>
      <c r="G189" s="2"/>
      <c r="H189" s="32">
        <f>0</f>
        <v>0</v>
      </c>
      <c r="I189" s="32">
        <f>0</f>
        <v>0</v>
      </c>
      <c r="J189" s="32">
        <f>0</f>
        <v>0</v>
      </c>
      <c r="K189" s="32">
        <f>0</f>
        <v>0</v>
      </c>
      <c r="L189" s="32">
        <f>0</f>
        <v>0</v>
      </c>
      <c r="M189" s="32">
        <f>0</f>
        <v>0</v>
      </c>
      <c r="N189" s="32">
        <f>0</f>
        <v>0</v>
      </c>
      <c r="O189" s="32">
        <f>0</f>
        <v>0</v>
      </c>
      <c r="P189" s="32">
        <f>0</f>
        <v>0</v>
      </c>
      <c r="Q189" s="32">
        <f>0</f>
        <v>0</v>
      </c>
      <c r="R189" s="32">
        <f>0</f>
        <v>0</v>
      </c>
      <c r="S189" s="32">
        <f>0</f>
        <v>0</v>
      </c>
    </row>
    <row r="190" ht="22" customHeight="1">
      <c r="A190" s="2" t="str">
        <v>GL.OPEX.OPX.FOUNDING.NOTARY|CORP</v>
      </c>
      <c r="B190" s="6" t="str">
        <v>Founding: notary</v>
      </c>
      <c r="C190" s="2" t="str">
        <v>CORP</v>
      </c>
      <c r="D190" s="2" t="str">
        <v>Operating expenses</v>
      </c>
      <c r="E190" s="32">
        <f>SUM(H190:S190)</f>
        <v>0</v>
      </c>
      <c r="F190" s="6" t="str">
        <v>Operating expense / General and administrative</v>
      </c>
      <c r="G190" s="2"/>
      <c r="H190" s="32">
        <f>0</f>
        <v>0</v>
      </c>
      <c r="I190" s="32">
        <f>0</f>
        <v>0</v>
      </c>
      <c r="J190" s="32">
        <f>0</f>
        <v>0</v>
      </c>
      <c r="K190" s="32">
        <f>0</f>
        <v>0</v>
      </c>
      <c r="L190" s="32">
        <f>0</f>
        <v>0</v>
      </c>
      <c r="M190" s="32">
        <f>0</f>
        <v>0</v>
      </c>
      <c r="N190" s="32">
        <f>0</f>
        <v>0</v>
      </c>
      <c r="O190" s="32">
        <f>0</f>
        <v>0</v>
      </c>
      <c r="P190" s="32">
        <f>0</f>
        <v>0</v>
      </c>
      <c r="Q190" s="32">
        <f>0</f>
        <v>0</v>
      </c>
      <c r="R190" s="32">
        <f>0</f>
        <v>0</v>
      </c>
      <c r="S190" s="32">
        <f>0</f>
        <v>0</v>
      </c>
    </row>
    <row r="191" ht="28" customHeight="1">
      <c r="A191" s="2" t="str">
        <v>GL.OPEX.OPX.IHK|MGMT</v>
      </c>
      <c r="B191" s="6" t="str">
        <v>Chamber of commerce (IHK), filings and register</v>
      </c>
      <c r="C191" s="2" t="str">
        <v>MGMT</v>
      </c>
      <c r="D191" s="2" t="str">
        <v>Operating expenses</v>
      </c>
      <c r="E191" s="32">
        <f>SUM(H191:S191)</f>
        <v>0</v>
      </c>
      <c r="F191" s="6" t="str">
        <v>Operating expense / General and administrative</v>
      </c>
      <c r="G191" s="2"/>
      <c r="H191" s="32">
        <f>0</f>
        <v>0</v>
      </c>
      <c r="I191" s="32">
        <f>0</f>
        <v>0</v>
      </c>
      <c r="J191" s="32">
        <f>0</f>
        <v>0</v>
      </c>
      <c r="K191" s="32">
        <f>0</f>
        <v>0</v>
      </c>
      <c r="L191" s="32">
        <f>0</f>
        <v>0</v>
      </c>
      <c r="M191" s="32">
        <f>0</f>
        <v>0</v>
      </c>
      <c r="N191" s="32">
        <f>0</f>
        <v>0</v>
      </c>
      <c r="O191" s="32">
        <f>0</f>
        <v>0</v>
      </c>
      <c r="P191" s="32">
        <f>0</f>
        <v>0</v>
      </c>
      <c r="Q191" s="32">
        <f>0</f>
        <v>0</v>
      </c>
      <c r="R191" s="32">
        <f>0</f>
        <v>0</v>
      </c>
      <c r="S191" s="32">
        <f>0</f>
        <v>0</v>
      </c>
    </row>
    <row r="192" ht="28" customHeight="1">
      <c r="A192" s="2" t="str">
        <v>GL.OPEX.OPX.IHK|ENG</v>
      </c>
      <c r="B192" s="6" t="str">
        <v>Chamber of commerce (IHK), filings and register</v>
      </c>
      <c r="C192" s="2" t="str">
        <v>ENG</v>
      </c>
      <c r="D192" s="2" t="str">
        <v>Operating expenses</v>
      </c>
      <c r="E192" s="32">
        <f>SUM(H192:S192)</f>
        <v>0</v>
      </c>
      <c r="F192" s="6" t="str">
        <v>Operating expense / General and administrative</v>
      </c>
      <c r="G192" s="2"/>
      <c r="H192" s="32">
        <f>0</f>
        <v>0</v>
      </c>
      <c r="I192" s="32">
        <f>0</f>
        <v>0</v>
      </c>
      <c r="J192" s="32">
        <f>0</f>
        <v>0</v>
      </c>
      <c r="K192" s="32">
        <f>0</f>
        <v>0</v>
      </c>
      <c r="L192" s="32">
        <f>0</f>
        <v>0</v>
      </c>
      <c r="M192" s="32">
        <f>0</f>
        <v>0</v>
      </c>
      <c r="N192" s="32">
        <f>0</f>
        <v>0</v>
      </c>
      <c r="O192" s="32">
        <f>0</f>
        <v>0</v>
      </c>
      <c r="P192" s="32">
        <f>0</f>
        <v>0</v>
      </c>
      <c r="Q192" s="32">
        <f>0</f>
        <v>0</v>
      </c>
      <c r="R192" s="32">
        <f>0</f>
        <v>0</v>
      </c>
      <c r="S192" s="32">
        <f>0</f>
        <v>0</v>
      </c>
    </row>
    <row r="193" ht="28" customHeight="1">
      <c r="A193" s="2" t="str">
        <v>GL.OPEX.OPX.IHK|COMP</v>
      </c>
      <c r="B193" s="6" t="str">
        <v>Chamber of commerce (IHK), filings and register</v>
      </c>
      <c r="C193" s="2" t="str">
        <v>COMP</v>
      </c>
      <c r="D193" s="2" t="str">
        <v>Operating expenses</v>
      </c>
      <c r="E193" s="32">
        <f>SUM(H193:S193)</f>
        <v>0</v>
      </c>
      <c r="F193" s="6" t="str">
        <v>Operating expense / General and administrative</v>
      </c>
      <c r="G193" s="2"/>
      <c r="H193" s="32">
        <f>0</f>
        <v>0</v>
      </c>
      <c r="I193" s="32">
        <f>0</f>
        <v>0</v>
      </c>
      <c r="J193" s="32">
        <f>0</f>
        <v>0</v>
      </c>
      <c r="K193" s="32">
        <f>0</f>
        <v>0</v>
      </c>
      <c r="L193" s="32">
        <f>0</f>
        <v>0</v>
      </c>
      <c r="M193" s="32">
        <f>0</f>
        <v>0</v>
      </c>
      <c r="N193" s="32">
        <f>0</f>
        <v>0</v>
      </c>
      <c r="O193" s="32">
        <f>0</f>
        <v>0</v>
      </c>
      <c r="P193" s="32">
        <f>0</f>
        <v>0</v>
      </c>
      <c r="Q193" s="32">
        <f>0</f>
        <v>0</v>
      </c>
      <c r="R193" s="32">
        <f>0</f>
        <v>0</v>
      </c>
      <c r="S193" s="32">
        <f>0</f>
        <v>0</v>
      </c>
    </row>
    <row r="194" ht="28" customHeight="1">
      <c r="A194" s="2" t="str">
        <v>GL.OPEX.OPX.IHK|PROD</v>
      </c>
      <c r="B194" s="6" t="str">
        <v>Chamber of commerce (IHK), filings and register</v>
      </c>
      <c r="C194" s="2" t="str">
        <v>PROD</v>
      </c>
      <c r="D194" s="2" t="str">
        <v>Operating expenses</v>
      </c>
      <c r="E194" s="32">
        <f>SUM(H194:S194)</f>
        <v>0</v>
      </c>
      <c r="F194" s="6" t="str">
        <v>Operating expense / General and administrative</v>
      </c>
      <c r="G194" s="2"/>
      <c r="H194" s="32">
        <f>0</f>
        <v>0</v>
      </c>
      <c r="I194" s="32">
        <f>0</f>
        <v>0</v>
      </c>
      <c r="J194" s="32">
        <f>0</f>
        <v>0</v>
      </c>
      <c r="K194" s="32">
        <f>0</f>
        <v>0</v>
      </c>
      <c r="L194" s="32">
        <f>0</f>
        <v>0</v>
      </c>
      <c r="M194" s="32">
        <f>0</f>
        <v>0</v>
      </c>
      <c r="N194" s="32">
        <f>0</f>
        <v>0</v>
      </c>
      <c r="O194" s="32">
        <f>0</f>
        <v>0</v>
      </c>
      <c r="P194" s="32">
        <f>0</f>
        <v>0</v>
      </c>
      <c r="Q194" s="32">
        <f>0</f>
        <v>0</v>
      </c>
      <c r="R194" s="32">
        <f>0</f>
        <v>0</v>
      </c>
      <c r="S194" s="32">
        <f>0</f>
        <v>0</v>
      </c>
    </row>
    <row r="195" ht="28" customHeight="1">
      <c r="A195" s="2" t="str">
        <v>GL.OPEX.OPX.IHK|MKT</v>
      </c>
      <c r="B195" s="6" t="str">
        <v>Chamber of commerce (IHK), filings and register</v>
      </c>
      <c r="C195" s="2" t="str">
        <v>MKT</v>
      </c>
      <c r="D195" s="2" t="str">
        <v>Operating expenses</v>
      </c>
      <c r="E195" s="32">
        <f>SUM(H195:S195)</f>
        <v>0</v>
      </c>
      <c r="F195" s="6" t="str">
        <v>Operating expense / General and administrative</v>
      </c>
      <c r="G195" s="2"/>
      <c r="H195" s="32">
        <f>0</f>
        <v>0</v>
      </c>
      <c r="I195" s="32">
        <f>0</f>
        <v>0</v>
      </c>
      <c r="J195" s="32">
        <f>0</f>
        <v>0</v>
      </c>
      <c r="K195" s="32">
        <f>0</f>
        <v>0</v>
      </c>
      <c r="L195" s="32">
        <f>0</f>
        <v>0</v>
      </c>
      <c r="M195" s="32">
        <f>0</f>
        <v>0</v>
      </c>
      <c r="N195" s="32">
        <f>0</f>
        <v>0</v>
      </c>
      <c r="O195" s="32">
        <f>0</f>
        <v>0</v>
      </c>
      <c r="P195" s="32">
        <f>0</f>
        <v>0</v>
      </c>
      <c r="Q195" s="32">
        <f>0</f>
        <v>0</v>
      </c>
      <c r="R195" s="32">
        <f>0</f>
        <v>0</v>
      </c>
      <c r="S195" s="32">
        <f>0</f>
        <v>0</v>
      </c>
    </row>
    <row r="196" ht="28" customHeight="1">
      <c r="A196" s="2" t="str">
        <v>GL.OPEX.OPX.IHK|SUP</v>
      </c>
      <c r="B196" s="6" t="str">
        <v>Chamber of commerce (IHK), filings and register</v>
      </c>
      <c r="C196" s="2" t="str">
        <v>SUP</v>
      </c>
      <c r="D196" s="2" t="str">
        <v>Operating expenses</v>
      </c>
      <c r="E196" s="32">
        <f>SUM(H196:S196)</f>
        <v>0</v>
      </c>
      <c r="F196" s="6" t="str">
        <v>Operating expense / General and administrative</v>
      </c>
      <c r="G196" s="2"/>
      <c r="H196" s="32">
        <f>0</f>
        <v>0</v>
      </c>
      <c r="I196" s="32">
        <f>0</f>
        <v>0</v>
      </c>
      <c r="J196" s="32">
        <f>0</f>
        <v>0</v>
      </c>
      <c r="K196" s="32">
        <f>0</f>
        <v>0</v>
      </c>
      <c r="L196" s="32">
        <f>0</f>
        <v>0</v>
      </c>
      <c r="M196" s="32">
        <f>0</f>
        <v>0</v>
      </c>
      <c r="N196" s="32">
        <f>0</f>
        <v>0</v>
      </c>
      <c r="O196" s="32">
        <f>0</f>
        <v>0</v>
      </c>
      <c r="P196" s="32">
        <f>0</f>
        <v>0</v>
      </c>
      <c r="Q196" s="32">
        <f>0</f>
        <v>0</v>
      </c>
      <c r="R196" s="32">
        <f>0</f>
        <v>0</v>
      </c>
      <c r="S196" s="32">
        <f>0</f>
        <v>0</v>
      </c>
    </row>
    <row r="197" ht="28" customHeight="1">
      <c r="A197" s="2" t="str">
        <v>GL.OPEX.OPX.IHK|FIN</v>
      </c>
      <c r="B197" s="6" t="str">
        <v>Chamber of commerce (IHK), filings and register</v>
      </c>
      <c r="C197" s="2" t="str">
        <v>FIN</v>
      </c>
      <c r="D197" s="2" t="str">
        <v>Operating expenses</v>
      </c>
      <c r="E197" s="32">
        <f>SUM(H197:S197)</f>
        <v>0</v>
      </c>
      <c r="F197" s="6" t="str">
        <v>Operating expense / General and administrative</v>
      </c>
      <c r="G197" s="2"/>
      <c r="H197" s="32">
        <f>0</f>
        <v>0</v>
      </c>
      <c r="I197" s="32">
        <f>0</f>
        <v>0</v>
      </c>
      <c r="J197" s="32">
        <f>0</f>
        <v>0</v>
      </c>
      <c r="K197" s="32">
        <f>0</f>
        <v>0</v>
      </c>
      <c r="L197" s="32">
        <f>0</f>
        <v>0</v>
      </c>
      <c r="M197" s="32">
        <f>0</f>
        <v>0</v>
      </c>
      <c r="N197" s="32">
        <f>0</f>
        <v>0</v>
      </c>
      <c r="O197" s="32">
        <f>0</f>
        <v>0</v>
      </c>
      <c r="P197" s="32">
        <f>0</f>
        <v>0</v>
      </c>
      <c r="Q197" s="32">
        <f>0</f>
        <v>0</v>
      </c>
      <c r="R197" s="32">
        <f>0</f>
        <v>0</v>
      </c>
      <c r="S197" s="32">
        <f>0</f>
        <v>0</v>
      </c>
    </row>
    <row r="198" ht="28" customHeight="1">
      <c r="A198" s="2" t="str">
        <v>GL.OPEX.OPX.IHK|SALES</v>
      </c>
      <c r="B198" s="6" t="str">
        <v>Chamber of commerce (IHK), filings and register</v>
      </c>
      <c r="C198" s="2" t="str">
        <v>SALES</v>
      </c>
      <c r="D198" s="2" t="str">
        <v>Operating expenses</v>
      </c>
      <c r="E198" s="32">
        <f>SUM(H198:S198)</f>
        <v>0</v>
      </c>
      <c r="F198" s="6" t="str">
        <v>Operating expense / General and administrative</v>
      </c>
      <c r="G198" s="2"/>
      <c r="H198" s="32">
        <f>0</f>
        <v>0</v>
      </c>
      <c r="I198" s="32">
        <f>0</f>
        <v>0</v>
      </c>
      <c r="J198" s="32">
        <f>0</f>
        <v>0</v>
      </c>
      <c r="K198" s="32">
        <f>0</f>
        <v>0</v>
      </c>
      <c r="L198" s="32">
        <f>0</f>
        <v>0</v>
      </c>
      <c r="M198" s="32">
        <f>0</f>
        <v>0</v>
      </c>
      <c r="N198" s="32">
        <f>0</f>
        <v>0</v>
      </c>
      <c r="O198" s="32">
        <f>0</f>
        <v>0</v>
      </c>
      <c r="P198" s="32">
        <f>0</f>
        <v>0</v>
      </c>
      <c r="Q198" s="32">
        <f>0</f>
        <v>0</v>
      </c>
      <c r="R198" s="32">
        <f>0</f>
        <v>0</v>
      </c>
      <c r="S198" s="32">
        <f>0</f>
        <v>0</v>
      </c>
    </row>
    <row r="199" ht="28" customHeight="1">
      <c r="A199" s="2" t="str">
        <v>GL.OPEX.OPX.IHK|CORP</v>
      </c>
      <c r="B199" s="6" t="str">
        <v>Chamber of commerce (IHK), filings and register</v>
      </c>
      <c r="C199" s="2" t="str">
        <v>CORP</v>
      </c>
      <c r="D199" s="2" t="str">
        <v>Operating expenses</v>
      </c>
      <c r="E199" s="32">
        <f>SUM(H199:S199)</f>
        <v>-110.0</v>
      </c>
      <c r="F199" s="6" t="str">
        <v>Operating expense / General and administrative</v>
      </c>
      <c r="G199" s="2"/>
      <c r="H199" s="31">
        <f>SUM('Posting_Inputs'!H223)</f>
        <v>-9.166666666666666</v>
      </c>
      <c r="I199" s="31">
        <f>SUM('Posting_Inputs'!I223)</f>
        <v>-9.166666666666666</v>
      </c>
      <c r="J199" s="31">
        <f>SUM('Posting_Inputs'!J223)</f>
        <v>-9.166666666666666</v>
      </c>
      <c r="K199" s="31">
        <f>SUM('Posting_Inputs'!K223)</f>
        <v>-9.166666666666666</v>
      </c>
      <c r="L199" s="31">
        <f>SUM('Posting_Inputs'!L223)</f>
        <v>-9.166666666666666</v>
      </c>
      <c r="M199" s="31">
        <f>SUM('Posting_Inputs'!M223)</f>
        <v>-9.166666666666666</v>
      </c>
      <c r="N199" s="31">
        <f>SUM('Posting_Inputs'!N223)</f>
        <v>-9.166666666666666</v>
      </c>
      <c r="O199" s="31">
        <f>SUM('Posting_Inputs'!O223)</f>
        <v>-9.166666666666666</v>
      </c>
      <c r="P199" s="31">
        <f>SUM('Posting_Inputs'!P223)</f>
        <v>-9.166666666666666</v>
      </c>
      <c r="Q199" s="31">
        <f>SUM('Posting_Inputs'!Q223)</f>
        <v>-9.166666666666666</v>
      </c>
      <c r="R199" s="31">
        <f>SUM('Posting_Inputs'!R223)</f>
        <v>-9.166666666666666</v>
      </c>
      <c r="S199" s="31">
        <f>SUM('Posting_Inputs'!S223)</f>
        <v>-9.166666666666666</v>
      </c>
    </row>
    <row r="200" ht="22" customHeight="1">
      <c r="A200" s="2" t="str">
        <v>GL.OPEX.OPX.INS_PRE|MGMT</v>
      </c>
      <c r="B200" s="6" t="str">
        <v>Insurance before the licence</v>
      </c>
      <c r="C200" s="2" t="str">
        <v>MGMT</v>
      </c>
      <c r="D200" s="2" t="str">
        <v>Operating expenses</v>
      </c>
      <c r="E200" s="32">
        <f>SUM(H200:S200)</f>
        <v>0</v>
      </c>
      <c r="F200" s="6" t="str">
        <v>Operating expense / General and administrative</v>
      </c>
      <c r="G200" s="2"/>
      <c r="H200" s="32">
        <f>0</f>
        <v>0</v>
      </c>
      <c r="I200" s="32">
        <f>0</f>
        <v>0</v>
      </c>
      <c r="J200" s="32">
        <f>0</f>
        <v>0</v>
      </c>
      <c r="K200" s="32">
        <f>0</f>
        <v>0</v>
      </c>
      <c r="L200" s="32">
        <f>0</f>
        <v>0</v>
      </c>
      <c r="M200" s="32">
        <f>0</f>
        <v>0</v>
      </c>
      <c r="N200" s="32">
        <f>0</f>
        <v>0</v>
      </c>
      <c r="O200" s="32">
        <f>0</f>
        <v>0</v>
      </c>
      <c r="P200" s="32">
        <f>0</f>
        <v>0</v>
      </c>
      <c r="Q200" s="32">
        <f>0</f>
        <v>0</v>
      </c>
      <c r="R200" s="32">
        <f>0</f>
        <v>0</v>
      </c>
      <c r="S200" s="32">
        <f>0</f>
        <v>0</v>
      </c>
    </row>
    <row r="201" ht="22" customHeight="1">
      <c r="A201" s="2" t="str">
        <v>GL.OPEX.OPX.INS_PRE|ENG</v>
      </c>
      <c r="B201" s="6" t="str">
        <v>Insurance before the licence</v>
      </c>
      <c r="C201" s="2" t="str">
        <v>ENG</v>
      </c>
      <c r="D201" s="2" t="str">
        <v>Operating expenses</v>
      </c>
      <c r="E201" s="32">
        <f>SUM(H201:S201)</f>
        <v>0</v>
      </c>
      <c r="F201" s="6" t="str">
        <v>Operating expense / General and administrative</v>
      </c>
      <c r="G201" s="2"/>
      <c r="H201" s="32">
        <f>0</f>
        <v>0</v>
      </c>
      <c r="I201" s="32">
        <f>0</f>
        <v>0</v>
      </c>
      <c r="J201" s="32">
        <f>0</f>
        <v>0</v>
      </c>
      <c r="K201" s="32">
        <f>0</f>
        <v>0</v>
      </c>
      <c r="L201" s="32">
        <f>0</f>
        <v>0</v>
      </c>
      <c r="M201" s="32">
        <f>0</f>
        <v>0</v>
      </c>
      <c r="N201" s="32">
        <f>0</f>
        <v>0</v>
      </c>
      <c r="O201" s="32">
        <f>0</f>
        <v>0</v>
      </c>
      <c r="P201" s="32">
        <f>0</f>
        <v>0</v>
      </c>
      <c r="Q201" s="32">
        <f>0</f>
        <v>0</v>
      </c>
      <c r="R201" s="32">
        <f>0</f>
        <v>0</v>
      </c>
      <c r="S201" s="32">
        <f>0</f>
        <v>0</v>
      </c>
    </row>
    <row r="202" ht="22" customHeight="1">
      <c r="A202" s="2" t="str">
        <v>GL.OPEX.OPX.INS_PRE|COMP</v>
      </c>
      <c r="B202" s="6" t="str">
        <v>Insurance before the licence</v>
      </c>
      <c r="C202" s="2" t="str">
        <v>COMP</v>
      </c>
      <c r="D202" s="2" t="str">
        <v>Operating expenses</v>
      </c>
      <c r="E202" s="32">
        <f>SUM(H202:S202)</f>
        <v>0</v>
      </c>
      <c r="F202" s="6" t="str">
        <v>Operating expense / General and administrative</v>
      </c>
      <c r="G202" s="2"/>
      <c r="H202" s="32">
        <f>0</f>
        <v>0</v>
      </c>
      <c r="I202" s="32">
        <f>0</f>
        <v>0</v>
      </c>
      <c r="J202" s="32">
        <f>0</f>
        <v>0</v>
      </c>
      <c r="K202" s="32">
        <f>0</f>
        <v>0</v>
      </c>
      <c r="L202" s="32">
        <f>0</f>
        <v>0</v>
      </c>
      <c r="M202" s="32">
        <f>0</f>
        <v>0</v>
      </c>
      <c r="N202" s="32">
        <f>0</f>
        <v>0</v>
      </c>
      <c r="O202" s="32">
        <f>0</f>
        <v>0</v>
      </c>
      <c r="P202" s="32">
        <f>0</f>
        <v>0</v>
      </c>
      <c r="Q202" s="32">
        <f>0</f>
        <v>0</v>
      </c>
      <c r="R202" s="32">
        <f>0</f>
        <v>0</v>
      </c>
      <c r="S202" s="32">
        <f>0</f>
        <v>0</v>
      </c>
    </row>
    <row r="203" ht="22" customHeight="1">
      <c r="A203" s="2" t="str">
        <v>GL.OPEX.OPX.INS_PRE|PROD</v>
      </c>
      <c r="B203" s="6" t="str">
        <v>Insurance before the licence</v>
      </c>
      <c r="C203" s="2" t="str">
        <v>PROD</v>
      </c>
      <c r="D203" s="2" t="str">
        <v>Operating expenses</v>
      </c>
      <c r="E203" s="32">
        <f>SUM(H203:S203)</f>
        <v>0</v>
      </c>
      <c r="F203" s="6" t="str">
        <v>Operating expense / General and administrative</v>
      </c>
      <c r="G203" s="2"/>
      <c r="H203" s="32">
        <f>0</f>
        <v>0</v>
      </c>
      <c r="I203" s="32">
        <f>0</f>
        <v>0</v>
      </c>
      <c r="J203" s="32">
        <f>0</f>
        <v>0</v>
      </c>
      <c r="K203" s="32">
        <f>0</f>
        <v>0</v>
      </c>
      <c r="L203" s="32">
        <f>0</f>
        <v>0</v>
      </c>
      <c r="M203" s="32">
        <f>0</f>
        <v>0</v>
      </c>
      <c r="N203" s="32">
        <f>0</f>
        <v>0</v>
      </c>
      <c r="O203" s="32">
        <f>0</f>
        <v>0</v>
      </c>
      <c r="P203" s="32">
        <f>0</f>
        <v>0</v>
      </c>
      <c r="Q203" s="32">
        <f>0</f>
        <v>0</v>
      </c>
      <c r="R203" s="32">
        <f>0</f>
        <v>0</v>
      </c>
      <c r="S203" s="32">
        <f>0</f>
        <v>0</v>
      </c>
    </row>
    <row r="204" ht="22" customHeight="1">
      <c r="A204" s="2" t="str">
        <v>GL.OPEX.OPX.INS_PRE|MKT</v>
      </c>
      <c r="B204" s="6" t="str">
        <v>Insurance before the licence</v>
      </c>
      <c r="C204" s="2" t="str">
        <v>MKT</v>
      </c>
      <c r="D204" s="2" t="str">
        <v>Operating expenses</v>
      </c>
      <c r="E204" s="32">
        <f>SUM(H204:S204)</f>
        <v>0</v>
      </c>
      <c r="F204" s="6" t="str">
        <v>Operating expense / General and administrative</v>
      </c>
      <c r="G204" s="2"/>
      <c r="H204" s="32">
        <f>0</f>
        <v>0</v>
      </c>
      <c r="I204" s="32">
        <f>0</f>
        <v>0</v>
      </c>
      <c r="J204" s="32">
        <f>0</f>
        <v>0</v>
      </c>
      <c r="K204" s="32">
        <f>0</f>
        <v>0</v>
      </c>
      <c r="L204" s="32">
        <f>0</f>
        <v>0</v>
      </c>
      <c r="M204" s="32">
        <f>0</f>
        <v>0</v>
      </c>
      <c r="N204" s="32">
        <f>0</f>
        <v>0</v>
      </c>
      <c r="O204" s="32">
        <f>0</f>
        <v>0</v>
      </c>
      <c r="P204" s="32">
        <f>0</f>
        <v>0</v>
      </c>
      <c r="Q204" s="32">
        <f>0</f>
        <v>0</v>
      </c>
      <c r="R204" s="32">
        <f>0</f>
        <v>0</v>
      </c>
      <c r="S204" s="32">
        <f>0</f>
        <v>0</v>
      </c>
    </row>
    <row r="205" ht="22" customHeight="1">
      <c r="A205" s="2" t="str">
        <v>GL.OPEX.OPX.INS_PRE|SUP</v>
      </c>
      <c r="B205" s="6" t="str">
        <v>Insurance before the licence</v>
      </c>
      <c r="C205" s="2" t="str">
        <v>SUP</v>
      </c>
      <c r="D205" s="2" t="str">
        <v>Operating expenses</v>
      </c>
      <c r="E205" s="32">
        <f>SUM(H205:S205)</f>
        <v>0</v>
      </c>
      <c r="F205" s="6" t="str">
        <v>Operating expense / General and administrative</v>
      </c>
      <c r="G205" s="2"/>
      <c r="H205" s="32">
        <f>0</f>
        <v>0</v>
      </c>
      <c r="I205" s="32">
        <f>0</f>
        <v>0</v>
      </c>
      <c r="J205" s="32">
        <f>0</f>
        <v>0</v>
      </c>
      <c r="K205" s="32">
        <f>0</f>
        <v>0</v>
      </c>
      <c r="L205" s="32">
        <f>0</f>
        <v>0</v>
      </c>
      <c r="M205" s="32">
        <f>0</f>
        <v>0</v>
      </c>
      <c r="N205" s="32">
        <f>0</f>
        <v>0</v>
      </c>
      <c r="O205" s="32">
        <f>0</f>
        <v>0</v>
      </c>
      <c r="P205" s="32">
        <f>0</f>
        <v>0</v>
      </c>
      <c r="Q205" s="32">
        <f>0</f>
        <v>0</v>
      </c>
      <c r="R205" s="32">
        <f>0</f>
        <v>0</v>
      </c>
      <c r="S205" s="32">
        <f>0</f>
        <v>0</v>
      </c>
    </row>
    <row r="206" ht="22" customHeight="1">
      <c r="A206" s="2" t="str">
        <v>GL.OPEX.OPX.INS_PRE|FIN</v>
      </c>
      <c r="B206" s="6" t="str">
        <v>Insurance before the licence</v>
      </c>
      <c r="C206" s="2" t="str">
        <v>FIN</v>
      </c>
      <c r="D206" s="2" t="str">
        <v>Operating expenses</v>
      </c>
      <c r="E206" s="32">
        <f>SUM(H206:S206)</f>
        <v>0</v>
      </c>
      <c r="F206" s="6" t="str">
        <v>Operating expense / General and administrative</v>
      </c>
      <c r="G206" s="2"/>
      <c r="H206" s="32">
        <f>0</f>
        <v>0</v>
      </c>
      <c r="I206" s="32">
        <f>0</f>
        <v>0</v>
      </c>
      <c r="J206" s="32">
        <f>0</f>
        <v>0</v>
      </c>
      <c r="K206" s="32">
        <f>0</f>
        <v>0</v>
      </c>
      <c r="L206" s="32">
        <f>0</f>
        <v>0</v>
      </c>
      <c r="M206" s="32">
        <f>0</f>
        <v>0</v>
      </c>
      <c r="N206" s="32">
        <f>0</f>
        <v>0</v>
      </c>
      <c r="O206" s="32">
        <f>0</f>
        <v>0</v>
      </c>
      <c r="P206" s="32">
        <f>0</f>
        <v>0</v>
      </c>
      <c r="Q206" s="32">
        <f>0</f>
        <v>0</v>
      </c>
      <c r="R206" s="32">
        <f>0</f>
        <v>0</v>
      </c>
      <c r="S206" s="32">
        <f>0</f>
        <v>0</v>
      </c>
    </row>
    <row r="207" ht="22" customHeight="1">
      <c r="A207" s="2" t="str">
        <v>GL.OPEX.OPX.INS_PRE|SALES</v>
      </c>
      <c r="B207" s="6" t="str">
        <v>Insurance before the licence</v>
      </c>
      <c r="C207" s="2" t="str">
        <v>SALES</v>
      </c>
      <c r="D207" s="2" t="str">
        <v>Operating expenses</v>
      </c>
      <c r="E207" s="32">
        <f>SUM(H207:S207)</f>
        <v>0</v>
      </c>
      <c r="F207" s="6" t="str">
        <v>Operating expense / General and administrative</v>
      </c>
      <c r="G207" s="2"/>
      <c r="H207" s="32">
        <f>0</f>
        <v>0</v>
      </c>
      <c r="I207" s="32">
        <f>0</f>
        <v>0</v>
      </c>
      <c r="J207" s="32">
        <f>0</f>
        <v>0</v>
      </c>
      <c r="K207" s="32">
        <f>0</f>
        <v>0</v>
      </c>
      <c r="L207" s="32">
        <f>0</f>
        <v>0</v>
      </c>
      <c r="M207" s="32">
        <f>0</f>
        <v>0</v>
      </c>
      <c r="N207" s="32">
        <f>0</f>
        <v>0</v>
      </c>
      <c r="O207" s="32">
        <f>0</f>
        <v>0</v>
      </c>
      <c r="P207" s="32">
        <f>0</f>
        <v>0</v>
      </c>
      <c r="Q207" s="32">
        <f>0</f>
        <v>0</v>
      </c>
      <c r="R207" s="32">
        <f>0</f>
        <v>0</v>
      </c>
      <c r="S207" s="32">
        <f>0</f>
        <v>0</v>
      </c>
    </row>
    <row r="208" ht="22" customHeight="1">
      <c r="A208" s="2" t="str">
        <v>GL.OPEX.OPX.INS_PRE|CORP</v>
      </c>
      <c r="B208" s="6" t="str">
        <v>Insurance before the licence</v>
      </c>
      <c r="C208" s="2" t="str">
        <v>CORP</v>
      </c>
      <c r="D208" s="2" t="str">
        <v>Operating expenses</v>
      </c>
      <c r="E208" s="32">
        <f>SUM(H208:S208)</f>
        <v>-15000</v>
      </c>
      <c r="F208" s="6" t="str">
        <v>Operating expense / General and administrative</v>
      </c>
      <c r="G208" s="2"/>
      <c r="H208" s="31">
        <f>SUM('Posting_Inputs'!H224)</f>
        <v>-1250</v>
      </c>
      <c r="I208" s="31">
        <f>SUM('Posting_Inputs'!I224)</f>
        <v>-1250</v>
      </c>
      <c r="J208" s="31">
        <f>SUM('Posting_Inputs'!J224)</f>
        <v>-1250</v>
      </c>
      <c r="K208" s="31">
        <f>SUM('Posting_Inputs'!K224)</f>
        <v>-1250</v>
      </c>
      <c r="L208" s="31">
        <f>SUM('Posting_Inputs'!L224)</f>
        <v>-1250</v>
      </c>
      <c r="M208" s="31">
        <f>SUM('Posting_Inputs'!M224)</f>
        <v>-1250</v>
      </c>
      <c r="N208" s="31">
        <f>SUM('Posting_Inputs'!N224)</f>
        <v>-1250</v>
      </c>
      <c r="O208" s="31">
        <f>SUM('Posting_Inputs'!O224)</f>
        <v>-1250</v>
      </c>
      <c r="P208" s="31">
        <f>SUM('Posting_Inputs'!P224)</f>
        <v>-1250</v>
      </c>
      <c r="Q208" s="31">
        <f>SUM('Posting_Inputs'!Q224)</f>
        <v>-1250</v>
      </c>
      <c r="R208" s="31">
        <f>SUM('Posting_Inputs'!R224)</f>
        <v>-1250</v>
      </c>
      <c r="S208" s="31">
        <f>SUM('Posting_Inputs'!S224)</f>
        <v>-1250</v>
      </c>
    </row>
    <row r="209" ht="22" customHeight="1">
      <c r="A209" s="2" t="str">
        <v>GL.OPEX.OPX.ROUND_COSTS.SEED|MGMT</v>
      </c>
      <c r="B209" s="6" t="str">
        <v>Seed round legal and notary costs</v>
      </c>
      <c r="C209" s="2" t="str">
        <v>MGMT</v>
      </c>
      <c r="D209" s="2" t="str">
        <v>Operating expenses</v>
      </c>
      <c r="E209" s="32">
        <f>SUM(H209:S209)</f>
        <v>0</v>
      </c>
      <c r="F209" s="6" t="str">
        <v>Operating expense / General and administrative</v>
      </c>
      <c r="G209" s="2"/>
      <c r="H209" s="32">
        <f>0</f>
        <v>0</v>
      </c>
      <c r="I209" s="32">
        <f>0</f>
        <v>0</v>
      </c>
      <c r="J209" s="32">
        <f>0</f>
        <v>0</v>
      </c>
      <c r="K209" s="32">
        <f>0</f>
        <v>0</v>
      </c>
      <c r="L209" s="32">
        <f>0</f>
        <v>0</v>
      </c>
      <c r="M209" s="32">
        <f>0</f>
        <v>0</v>
      </c>
      <c r="N209" s="32">
        <f>0</f>
        <v>0</v>
      </c>
      <c r="O209" s="32">
        <f>0</f>
        <v>0</v>
      </c>
      <c r="P209" s="32">
        <f>0</f>
        <v>0</v>
      </c>
      <c r="Q209" s="32">
        <f>0</f>
        <v>0</v>
      </c>
      <c r="R209" s="32">
        <f>0</f>
        <v>0</v>
      </c>
      <c r="S209" s="32">
        <f>0</f>
        <v>0</v>
      </c>
    </row>
    <row r="210" ht="22" customHeight="1">
      <c r="A210" s="2" t="str">
        <v>GL.OPEX.OPX.ROUND_COSTS.SEED|ENG</v>
      </c>
      <c r="B210" s="6" t="str">
        <v>Seed round legal and notary costs</v>
      </c>
      <c r="C210" s="2" t="str">
        <v>ENG</v>
      </c>
      <c r="D210" s="2" t="str">
        <v>Operating expenses</v>
      </c>
      <c r="E210" s="32">
        <f>SUM(H210:S210)</f>
        <v>0</v>
      </c>
      <c r="F210" s="6" t="str">
        <v>Operating expense / General and administrative</v>
      </c>
      <c r="G210" s="2"/>
      <c r="H210" s="32">
        <f>0</f>
        <v>0</v>
      </c>
      <c r="I210" s="32">
        <f>0</f>
        <v>0</v>
      </c>
      <c r="J210" s="32">
        <f>0</f>
        <v>0</v>
      </c>
      <c r="K210" s="32">
        <f>0</f>
        <v>0</v>
      </c>
      <c r="L210" s="32">
        <f>0</f>
        <v>0</v>
      </c>
      <c r="M210" s="32">
        <f>0</f>
        <v>0</v>
      </c>
      <c r="N210" s="32">
        <f>0</f>
        <v>0</v>
      </c>
      <c r="O210" s="32">
        <f>0</f>
        <v>0</v>
      </c>
      <c r="P210" s="32">
        <f>0</f>
        <v>0</v>
      </c>
      <c r="Q210" s="32">
        <f>0</f>
        <v>0</v>
      </c>
      <c r="R210" s="32">
        <f>0</f>
        <v>0</v>
      </c>
      <c r="S210" s="32">
        <f>0</f>
        <v>0</v>
      </c>
    </row>
    <row r="211" ht="22" customHeight="1">
      <c r="A211" s="2" t="str">
        <v>GL.OPEX.OPX.ROUND_COSTS.SEED|COMP</v>
      </c>
      <c r="B211" s="6" t="str">
        <v>Seed round legal and notary costs</v>
      </c>
      <c r="C211" s="2" t="str">
        <v>COMP</v>
      </c>
      <c r="D211" s="2" t="str">
        <v>Operating expenses</v>
      </c>
      <c r="E211" s="32">
        <f>SUM(H211:S211)</f>
        <v>0</v>
      </c>
      <c r="F211" s="6" t="str">
        <v>Operating expense / General and administrative</v>
      </c>
      <c r="G211" s="2"/>
      <c r="H211" s="32">
        <f>0</f>
        <v>0</v>
      </c>
      <c r="I211" s="32">
        <f>0</f>
        <v>0</v>
      </c>
      <c r="J211" s="32">
        <f>0</f>
        <v>0</v>
      </c>
      <c r="K211" s="32">
        <f>0</f>
        <v>0</v>
      </c>
      <c r="L211" s="32">
        <f>0</f>
        <v>0</v>
      </c>
      <c r="M211" s="32">
        <f>0</f>
        <v>0</v>
      </c>
      <c r="N211" s="32">
        <f>0</f>
        <v>0</v>
      </c>
      <c r="O211" s="32">
        <f>0</f>
        <v>0</v>
      </c>
      <c r="P211" s="32">
        <f>0</f>
        <v>0</v>
      </c>
      <c r="Q211" s="32">
        <f>0</f>
        <v>0</v>
      </c>
      <c r="R211" s="32">
        <f>0</f>
        <v>0</v>
      </c>
      <c r="S211" s="32">
        <f>0</f>
        <v>0</v>
      </c>
    </row>
    <row r="212" ht="22" customHeight="1">
      <c r="A212" s="2" t="str">
        <v>GL.OPEX.OPX.ROUND_COSTS.SEED|PROD</v>
      </c>
      <c r="B212" s="6" t="str">
        <v>Seed round legal and notary costs</v>
      </c>
      <c r="C212" s="2" t="str">
        <v>PROD</v>
      </c>
      <c r="D212" s="2" t="str">
        <v>Operating expenses</v>
      </c>
      <c r="E212" s="32">
        <f>SUM(H212:S212)</f>
        <v>0</v>
      </c>
      <c r="F212" s="6" t="str">
        <v>Operating expense / General and administrative</v>
      </c>
      <c r="G212" s="2"/>
      <c r="H212" s="32">
        <f>0</f>
        <v>0</v>
      </c>
      <c r="I212" s="32">
        <f>0</f>
        <v>0</v>
      </c>
      <c r="J212" s="32">
        <f>0</f>
        <v>0</v>
      </c>
      <c r="K212" s="32">
        <f>0</f>
        <v>0</v>
      </c>
      <c r="L212" s="32">
        <f>0</f>
        <v>0</v>
      </c>
      <c r="M212" s="32">
        <f>0</f>
        <v>0</v>
      </c>
      <c r="N212" s="32">
        <f>0</f>
        <v>0</v>
      </c>
      <c r="O212" s="32">
        <f>0</f>
        <v>0</v>
      </c>
      <c r="P212" s="32">
        <f>0</f>
        <v>0</v>
      </c>
      <c r="Q212" s="32">
        <f>0</f>
        <v>0</v>
      </c>
      <c r="R212" s="32">
        <f>0</f>
        <v>0</v>
      </c>
      <c r="S212" s="32">
        <f>0</f>
        <v>0</v>
      </c>
    </row>
    <row r="213" ht="22" customHeight="1">
      <c r="A213" s="2" t="str">
        <v>GL.OPEX.OPX.ROUND_COSTS.SEED|MKT</v>
      </c>
      <c r="B213" s="6" t="str">
        <v>Seed round legal and notary costs</v>
      </c>
      <c r="C213" s="2" t="str">
        <v>MKT</v>
      </c>
      <c r="D213" s="2" t="str">
        <v>Operating expenses</v>
      </c>
      <c r="E213" s="32">
        <f>SUM(H213:S213)</f>
        <v>0</v>
      </c>
      <c r="F213" s="6" t="str">
        <v>Operating expense / General and administrative</v>
      </c>
      <c r="G213" s="2"/>
      <c r="H213" s="32">
        <f>0</f>
        <v>0</v>
      </c>
      <c r="I213" s="32">
        <f>0</f>
        <v>0</v>
      </c>
      <c r="J213" s="32">
        <f>0</f>
        <v>0</v>
      </c>
      <c r="K213" s="32">
        <f>0</f>
        <v>0</v>
      </c>
      <c r="L213" s="32">
        <f>0</f>
        <v>0</v>
      </c>
      <c r="M213" s="32">
        <f>0</f>
        <v>0</v>
      </c>
      <c r="N213" s="32">
        <f>0</f>
        <v>0</v>
      </c>
      <c r="O213" s="32">
        <f>0</f>
        <v>0</v>
      </c>
      <c r="P213" s="32">
        <f>0</f>
        <v>0</v>
      </c>
      <c r="Q213" s="32">
        <f>0</f>
        <v>0</v>
      </c>
      <c r="R213" s="32">
        <f>0</f>
        <v>0</v>
      </c>
      <c r="S213" s="32">
        <f>0</f>
        <v>0</v>
      </c>
    </row>
    <row r="214" ht="22" customHeight="1">
      <c r="A214" s="2" t="str">
        <v>GL.OPEX.OPX.ROUND_COSTS.SEED|SUP</v>
      </c>
      <c r="B214" s="6" t="str">
        <v>Seed round legal and notary costs</v>
      </c>
      <c r="C214" s="2" t="str">
        <v>SUP</v>
      </c>
      <c r="D214" s="2" t="str">
        <v>Operating expenses</v>
      </c>
      <c r="E214" s="32">
        <f>SUM(H214:S214)</f>
        <v>0</v>
      </c>
      <c r="F214" s="6" t="str">
        <v>Operating expense / General and administrative</v>
      </c>
      <c r="G214" s="2"/>
      <c r="H214" s="32">
        <f>0</f>
        <v>0</v>
      </c>
      <c r="I214" s="32">
        <f>0</f>
        <v>0</v>
      </c>
      <c r="J214" s="32">
        <f>0</f>
        <v>0</v>
      </c>
      <c r="K214" s="32">
        <f>0</f>
        <v>0</v>
      </c>
      <c r="L214" s="32">
        <f>0</f>
        <v>0</v>
      </c>
      <c r="M214" s="32">
        <f>0</f>
        <v>0</v>
      </c>
      <c r="N214" s="32">
        <f>0</f>
        <v>0</v>
      </c>
      <c r="O214" s="32">
        <f>0</f>
        <v>0</v>
      </c>
      <c r="P214" s="32">
        <f>0</f>
        <v>0</v>
      </c>
      <c r="Q214" s="32">
        <f>0</f>
        <v>0</v>
      </c>
      <c r="R214" s="32">
        <f>0</f>
        <v>0</v>
      </c>
      <c r="S214" s="32">
        <f>0</f>
        <v>0</v>
      </c>
    </row>
    <row r="215" ht="22" customHeight="1">
      <c r="A215" s="2" t="str">
        <v>GL.OPEX.OPX.ROUND_COSTS.SEED|FIN</v>
      </c>
      <c r="B215" s="6" t="str">
        <v>Seed round legal and notary costs</v>
      </c>
      <c r="C215" s="2" t="str">
        <v>FIN</v>
      </c>
      <c r="D215" s="2" t="str">
        <v>Operating expenses</v>
      </c>
      <c r="E215" s="32">
        <f>SUM(H215:S215)</f>
        <v>-38500</v>
      </c>
      <c r="F215" s="6" t="str">
        <v>Operating expense / General and administrative</v>
      </c>
      <c r="G215" s="2"/>
      <c r="H215" s="31">
        <f>SUM('Posting_Inputs'!H225)</f>
        <v>0</v>
      </c>
      <c r="I215" s="31">
        <f>SUM('Posting_Inputs'!I225)</f>
        <v>0</v>
      </c>
      <c r="J215" s="31">
        <f>SUM('Posting_Inputs'!J225)</f>
        <v>0</v>
      </c>
      <c r="K215" s="31">
        <f>SUM('Posting_Inputs'!K225)</f>
        <v>0</v>
      </c>
      <c r="L215" s="31">
        <f>SUM('Posting_Inputs'!L225)</f>
        <v>0</v>
      </c>
      <c r="M215" s="31">
        <f>SUM('Posting_Inputs'!M225)</f>
        <v>0</v>
      </c>
      <c r="N215" s="31">
        <f>SUM('Posting_Inputs'!N225)</f>
        <v>0</v>
      </c>
      <c r="O215" s="31">
        <f>SUM('Posting_Inputs'!O225)</f>
        <v>-38500</v>
      </c>
      <c r="P215" s="31">
        <f>SUM('Posting_Inputs'!P225)</f>
        <v>0</v>
      </c>
      <c r="Q215" s="31">
        <f>SUM('Posting_Inputs'!Q225)</f>
        <v>0</v>
      </c>
      <c r="R215" s="31">
        <f>SUM('Posting_Inputs'!R225)</f>
        <v>0</v>
      </c>
      <c r="S215" s="31">
        <f>SUM('Posting_Inputs'!S225)</f>
        <v>0</v>
      </c>
    </row>
    <row r="216" ht="22" customHeight="1">
      <c r="A216" s="2" t="str">
        <v>GL.OPEX.OPX.ROUND_COSTS.SEED|SALES</v>
      </c>
      <c r="B216" s="6" t="str">
        <v>Seed round legal and notary costs</v>
      </c>
      <c r="C216" s="2" t="str">
        <v>SALES</v>
      </c>
      <c r="D216" s="2" t="str">
        <v>Operating expenses</v>
      </c>
      <c r="E216" s="32">
        <f>SUM(H216:S216)</f>
        <v>0</v>
      </c>
      <c r="F216" s="6" t="str">
        <v>Operating expense / General and administrative</v>
      </c>
      <c r="G216" s="2"/>
      <c r="H216" s="32">
        <f>0</f>
        <v>0</v>
      </c>
      <c r="I216" s="32">
        <f>0</f>
        <v>0</v>
      </c>
      <c r="J216" s="32">
        <f>0</f>
        <v>0</v>
      </c>
      <c r="K216" s="32">
        <f>0</f>
        <v>0</v>
      </c>
      <c r="L216" s="32">
        <f>0</f>
        <v>0</v>
      </c>
      <c r="M216" s="32">
        <f>0</f>
        <v>0</v>
      </c>
      <c r="N216" s="32">
        <f>0</f>
        <v>0</v>
      </c>
      <c r="O216" s="32">
        <f>0</f>
        <v>0</v>
      </c>
      <c r="P216" s="32">
        <f>0</f>
        <v>0</v>
      </c>
      <c r="Q216" s="32">
        <f>0</f>
        <v>0</v>
      </c>
      <c r="R216" s="32">
        <f>0</f>
        <v>0</v>
      </c>
      <c r="S216" s="32">
        <f>0</f>
        <v>0</v>
      </c>
    </row>
    <row r="217" ht="22" customHeight="1">
      <c r="A217" s="2" t="str">
        <v>GL.OPEX.OPX.ROUND_COSTS.SEED|CORP</v>
      </c>
      <c r="B217" s="6" t="str">
        <v>Seed round legal and notary costs</v>
      </c>
      <c r="C217" s="2" t="str">
        <v>CORP</v>
      </c>
      <c r="D217" s="2" t="str">
        <v>Operating expenses</v>
      </c>
      <c r="E217" s="32">
        <f>SUM(H217:S217)</f>
        <v>0</v>
      </c>
      <c r="F217" s="6" t="str">
        <v>Operating expense / General and administrative</v>
      </c>
      <c r="G217" s="2"/>
      <c r="H217" s="32">
        <f>0</f>
        <v>0</v>
      </c>
      <c r="I217" s="32">
        <f>0</f>
        <v>0</v>
      </c>
      <c r="J217" s="32">
        <f>0</f>
        <v>0</v>
      </c>
      <c r="K217" s="32">
        <f>0</f>
        <v>0</v>
      </c>
      <c r="L217" s="32">
        <f>0</f>
        <v>0</v>
      </c>
      <c r="M217" s="32">
        <f>0</f>
        <v>0</v>
      </c>
      <c r="N217" s="32">
        <f>0</f>
        <v>0</v>
      </c>
      <c r="O217" s="32">
        <f>0</f>
        <v>0</v>
      </c>
      <c r="P217" s="32">
        <f>0</f>
        <v>0</v>
      </c>
      <c r="Q217" s="32">
        <f>0</f>
        <v>0</v>
      </c>
      <c r="R217" s="32">
        <f>0</f>
        <v>0</v>
      </c>
      <c r="S217" s="32">
        <f>0</f>
        <v>0</v>
      </c>
    </row>
    <row r="218" ht="22" customHeight="1">
      <c r="A218" s="2" t="str">
        <v>GL.OPEX.OPX.ROUND_COSTS.A|MGMT</v>
      </c>
      <c r="B218" s="6" t="str">
        <v>Series A legal and notary costs</v>
      </c>
      <c r="C218" s="2" t="str">
        <v>MGMT</v>
      </c>
      <c r="D218" s="2" t="str">
        <v>Operating expenses</v>
      </c>
      <c r="E218" s="32">
        <f>SUM(H218:S218)</f>
        <v>0</v>
      </c>
      <c r="F218" s="6" t="str">
        <v>Operating expense / General and administrative</v>
      </c>
      <c r="G218" s="2"/>
      <c r="H218" s="32">
        <f>0</f>
        <v>0</v>
      </c>
      <c r="I218" s="32">
        <f>0</f>
        <v>0</v>
      </c>
      <c r="J218" s="32">
        <f>0</f>
        <v>0</v>
      </c>
      <c r="K218" s="32">
        <f>0</f>
        <v>0</v>
      </c>
      <c r="L218" s="32">
        <f>0</f>
        <v>0</v>
      </c>
      <c r="M218" s="32">
        <f>0</f>
        <v>0</v>
      </c>
      <c r="N218" s="32">
        <f>0</f>
        <v>0</v>
      </c>
      <c r="O218" s="32">
        <f>0</f>
        <v>0</v>
      </c>
      <c r="P218" s="32">
        <f>0</f>
        <v>0</v>
      </c>
      <c r="Q218" s="32">
        <f>0</f>
        <v>0</v>
      </c>
      <c r="R218" s="32">
        <f>0</f>
        <v>0</v>
      </c>
      <c r="S218" s="32">
        <f>0</f>
        <v>0</v>
      </c>
    </row>
    <row r="219" ht="22" customHeight="1">
      <c r="A219" s="2" t="str">
        <v>GL.OPEX.OPX.ROUND_COSTS.A|ENG</v>
      </c>
      <c r="B219" s="6" t="str">
        <v>Series A legal and notary costs</v>
      </c>
      <c r="C219" s="2" t="str">
        <v>ENG</v>
      </c>
      <c r="D219" s="2" t="str">
        <v>Operating expenses</v>
      </c>
      <c r="E219" s="32">
        <f>SUM(H219:S219)</f>
        <v>0</v>
      </c>
      <c r="F219" s="6" t="str">
        <v>Operating expense / General and administrative</v>
      </c>
      <c r="G219" s="2"/>
      <c r="H219" s="32">
        <f>0</f>
        <v>0</v>
      </c>
      <c r="I219" s="32">
        <f>0</f>
        <v>0</v>
      </c>
      <c r="J219" s="32">
        <f>0</f>
        <v>0</v>
      </c>
      <c r="K219" s="32">
        <f>0</f>
        <v>0</v>
      </c>
      <c r="L219" s="32">
        <f>0</f>
        <v>0</v>
      </c>
      <c r="M219" s="32">
        <f>0</f>
        <v>0</v>
      </c>
      <c r="N219" s="32">
        <f>0</f>
        <v>0</v>
      </c>
      <c r="O219" s="32">
        <f>0</f>
        <v>0</v>
      </c>
      <c r="P219" s="32">
        <f>0</f>
        <v>0</v>
      </c>
      <c r="Q219" s="32">
        <f>0</f>
        <v>0</v>
      </c>
      <c r="R219" s="32">
        <f>0</f>
        <v>0</v>
      </c>
      <c r="S219" s="32">
        <f>0</f>
        <v>0</v>
      </c>
    </row>
    <row r="220" ht="22" customHeight="1">
      <c r="A220" s="2" t="str">
        <v>GL.OPEX.OPX.ROUND_COSTS.A|COMP</v>
      </c>
      <c r="B220" s="6" t="str">
        <v>Series A legal and notary costs</v>
      </c>
      <c r="C220" s="2" t="str">
        <v>COMP</v>
      </c>
      <c r="D220" s="2" t="str">
        <v>Operating expenses</v>
      </c>
      <c r="E220" s="32">
        <f>SUM(H220:S220)</f>
        <v>0</v>
      </c>
      <c r="F220" s="6" t="str">
        <v>Operating expense / General and administrative</v>
      </c>
      <c r="G220" s="2"/>
      <c r="H220" s="32">
        <f>0</f>
        <v>0</v>
      </c>
      <c r="I220" s="32">
        <f>0</f>
        <v>0</v>
      </c>
      <c r="J220" s="32">
        <f>0</f>
        <v>0</v>
      </c>
      <c r="K220" s="32">
        <f>0</f>
        <v>0</v>
      </c>
      <c r="L220" s="32">
        <f>0</f>
        <v>0</v>
      </c>
      <c r="M220" s="32">
        <f>0</f>
        <v>0</v>
      </c>
      <c r="N220" s="32">
        <f>0</f>
        <v>0</v>
      </c>
      <c r="O220" s="32">
        <f>0</f>
        <v>0</v>
      </c>
      <c r="P220" s="32">
        <f>0</f>
        <v>0</v>
      </c>
      <c r="Q220" s="32">
        <f>0</f>
        <v>0</v>
      </c>
      <c r="R220" s="32">
        <f>0</f>
        <v>0</v>
      </c>
      <c r="S220" s="32">
        <f>0</f>
        <v>0</v>
      </c>
    </row>
    <row r="221" ht="22" customHeight="1">
      <c r="A221" s="2" t="str">
        <v>GL.OPEX.OPX.ROUND_COSTS.A|PROD</v>
      </c>
      <c r="B221" s="6" t="str">
        <v>Series A legal and notary costs</v>
      </c>
      <c r="C221" s="2" t="str">
        <v>PROD</v>
      </c>
      <c r="D221" s="2" t="str">
        <v>Operating expenses</v>
      </c>
      <c r="E221" s="32">
        <f>SUM(H221:S221)</f>
        <v>0</v>
      </c>
      <c r="F221" s="6" t="str">
        <v>Operating expense / General and administrative</v>
      </c>
      <c r="G221" s="2"/>
      <c r="H221" s="32">
        <f>0</f>
        <v>0</v>
      </c>
      <c r="I221" s="32">
        <f>0</f>
        <v>0</v>
      </c>
      <c r="J221" s="32">
        <f>0</f>
        <v>0</v>
      </c>
      <c r="K221" s="32">
        <f>0</f>
        <v>0</v>
      </c>
      <c r="L221" s="32">
        <f>0</f>
        <v>0</v>
      </c>
      <c r="M221" s="32">
        <f>0</f>
        <v>0</v>
      </c>
      <c r="N221" s="32">
        <f>0</f>
        <v>0</v>
      </c>
      <c r="O221" s="32">
        <f>0</f>
        <v>0</v>
      </c>
      <c r="P221" s="32">
        <f>0</f>
        <v>0</v>
      </c>
      <c r="Q221" s="32">
        <f>0</f>
        <v>0</v>
      </c>
      <c r="R221" s="32">
        <f>0</f>
        <v>0</v>
      </c>
      <c r="S221" s="32">
        <f>0</f>
        <v>0</v>
      </c>
    </row>
    <row r="222" ht="22" customHeight="1">
      <c r="A222" s="2" t="str">
        <v>GL.OPEX.OPX.ROUND_COSTS.A|MKT</v>
      </c>
      <c r="B222" s="6" t="str">
        <v>Series A legal and notary costs</v>
      </c>
      <c r="C222" s="2" t="str">
        <v>MKT</v>
      </c>
      <c r="D222" s="2" t="str">
        <v>Operating expenses</v>
      </c>
      <c r="E222" s="32">
        <f>SUM(H222:S222)</f>
        <v>0</v>
      </c>
      <c r="F222" s="6" t="str">
        <v>Operating expense / General and administrative</v>
      </c>
      <c r="G222" s="2"/>
      <c r="H222" s="32">
        <f>0</f>
        <v>0</v>
      </c>
      <c r="I222" s="32">
        <f>0</f>
        <v>0</v>
      </c>
      <c r="J222" s="32">
        <f>0</f>
        <v>0</v>
      </c>
      <c r="K222" s="32">
        <f>0</f>
        <v>0</v>
      </c>
      <c r="L222" s="32">
        <f>0</f>
        <v>0</v>
      </c>
      <c r="M222" s="32">
        <f>0</f>
        <v>0</v>
      </c>
      <c r="N222" s="32">
        <f>0</f>
        <v>0</v>
      </c>
      <c r="O222" s="32">
        <f>0</f>
        <v>0</v>
      </c>
      <c r="P222" s="32">
        <f>0</f>
        <v>0</v>
      </c>
      <c r="Q222" s="32">
        <f>0</f>
        <v>0</v>
      </c>
      <c r="R222" s="32">
        <f>0</f>
        <v>0</v>
      </c>
      <c r="S222" s="32">
        <f>0</f>
        <v>0</v>
      </c>
    </row>
    <row r="223" ht="22" customHeight="1">
      <c r="A223" s="2" t="str">
        <v>GL.OPEX.OPX.ROUND_COSTS.A|SUP</v>
      </c>
      <c r="B223" s="6" t="str">
        <v>Series A legal and notary costs</v>
      </c>
      <c r="C223" s="2" t="str">
        <v>SUP</v>
      </c>
      <c r="D223" s="2" t="str">
        <v>Operating expenses</v>
      </c>
      <c r="E223" s="32">
        <f>SUM(H223:S223)</f>
        <v>0</v>
      </c>
      <c r="F223" s="6" t="str">
        <v>Operating expense / General and administrative</v>
      </c>
      <c r="G223" s="2"/>
      <c r="H223" s="32">
        <f>0</f>
        <v>0</v>
      </c>
      <c r="I223" s="32">
        <f>0</f>
        <v>0</v>
      </c>
      <c r="J223" s="32">
        <f>0</f>
        <v>0</v>
      </c>
      <c r="K223" s="32">
        <f>0</f>
        <v>0</v>
      </c>
      <c r="L223" s="32">
        <f>0</f>
        <v>0</v>
      </c>
      <c r="M223" s="32">
        <f>0</f>
        <v>0</v>
      </c>
      <c r="N223" s="32">
        <f>0</f>
        <v>0</v>
      </c>
      <c r="O223" s="32">
        <f>0</f>
        <v>0</v>
      </c>
      <c r="P223" s="32">
        <f>0</f>
        <v>0</v>
      </c>
      <c r="Q223" s="32">
        <f>0</f>
        <v>0</v>
      </c>
      <c r="R223" s="32">
        <f>0</f>
        <v>0</v>
      </c>
      <c r="S223" s="32">
        <f>0</f>
        <v>0</v>
      </c>
    </row>
    <row r="224" ht="22" customHeight="1">
      <c r="A224" s="2" t="str">
        <v>GL.OPEX.OPX.ROUND_COSTS.A|FIN</v>
      </c>
      <c r="B224" s="6" t="str">
        <v>Series A legal and notary costs</v>
      </c>
      <c r="C224" s="2" t="str">
        <v>FIN</v>
      </c>
      <c r="D224" s="2" t="str">
        <v>Operating expenses</v>
      </c>
      <c r="E224" s="32">
        <f>SUM(H224:S224)</f>
        <v>0</v>
      </c>
      <c r="F224" s="6" t="str">
        <v>Operating expense / General and administrative</v>
      </c>
      <c r="G224" s="2"/>
      <c r="H224" s="31">
        <f>SUM('Posting_Inputs'!H226)</f>
        <v>0</v>
      </c>
      <c r="I224" s="31">
        <f>SUM('Posting_Inputs'!I226)</f>
        <v>0</v>
      </c>
      <c r="J224" s="31">
        <f>SUM('Posting_Inputs'!J226)</f>
        <v>0</v>
      </c>
      <c r="K224" s="31">
        <f>SUM('Posting_Inputs'!K226)</f>
        <v>0</v>
      </c>
      <c r="L224" s="31">
        <f>SUM('Posting_Inputs'!L226)</f>
        <v>0</v>
      </c>
      <c r="M224" s="31">
        <f>SUM('Posting_Inputs'!M226)</f>
        <v>0</v>
      </c>
      <c r="N224" s="31">
        <f>SUM('Posting_Inputs'!N226)</f>
        <v>0</v>
      </c>
      <c r="O224" s="31">
        <f>SUM('Posting_Inputs'!O226)</f>
        <v>0</v>
      </c>
      <c r="P224" s="31">
        <f>SUM('Posting_Inputs'!P226)</f>
        <v>0</v>
      </c>
      <c r="Q224" s="31">
        <f>SUM('Posting_Inputs'!Q226)</f>
        <v>0</v>
      </c>
      <c r="R224" s="31">
        <f>SUM('Posting_Inputs'!R226)</f>
        <v>0</v>
      </c>
      <c r="S224" s="31">
        <f>SUM('Posting_Inputs'!S226)</f>
        <v>0</v>
      </c>
    </row>
    <row r="225" ht="22" customHeight="1">
      <c r="A225" s="2" t="str">
        <v>GL.OPEX.OPX.ROUND_COSTS.A|SALES</v>
      </c>
      <c r="B225" s="6" t="str">
        <v>Series A legal and notary costs</v>
      </c>
      <c r="C225" s="2" t="str">
        <v>SALES</v>
      </c>
      <c r="D225" s="2" t="str">
        <v>Operating expenses</v>
      </c>
      <c r="E225" s="32">
        <f>SUM(H225:S225)</f>
        <v>0</v>
      </c>
      <c r="F225" s="6" t="str">
        <v>Operating expense / General and administrative</v>
      </c>
      <c r="G225" s="2"/>
      <c r="H225" s="32">
        <f>0</f>
        <v>0</v>
      </c>
      <c r="I225" s="32">
        <f>0</f>
        <v>0</v>
      </c>
      <c r="J225" s="32">
        <f>0</f>
        <v>0</v>
      </c>
      <c r="K225" s="32">
        <f>0</f>
        <v>0</v>
      </c>
      <c r="L225" s="32">
        <f>0</f>
        <v>0</v>
      </c>
      <c r="M225" s="32">
        <f>0</f>
        <v>0</v>
      </c>
      <c r="N225" s="32">
        <f>0</f>
        <v>0</v>
      </c>
      <c r="O225" s="32">
        <f>0</f>
        <v>0</v>
      </c>
      <c r="P225" s="32">
        <f>0</f>
        <v>0</v>
      </c>
      <c r="Q225" s="32">
        <f>0</f>
        <v>0</v>
      </c>
      <c r="R225" s="32">
        <f>0</f>
        <v>0</v>
      </c>
      <c r="S225" s="32">
        <f>0</f>
        <v>0</v>
      </c>
    </row>
    <row r="226" ht="22" customHeight="1">
      <c r="A226" s="2" t="str">
        <v>GL.OPEX.OPX.ROUND_COSTS.A|CORP</v>
      </c>
      <c r="B226" s="6" t="str">
        <v>Series A legal and notary costs</v>
      </c>
      <c r="C226" s="2" t="str">
        <v>CORP</v>
      </c>
      <c r="D226" s="2" t="str">
        <v>Operating expenses</v>
      </c>
      <c r="E226" s="32">
        <f>SUM(H226:S226)</f>
        <v>0</v>
      </c>
      <c r="F226" s="6" t="str">
        <v>Operating expense / General and administrative</v>
      </c>
      <c r="G226" s="2"/>
      <c r="H226" s="32">
        <f>0</f>
        <v>0</v>
      </c>
      <c r="I226" s="32">
        <f>0</f>
        <v>0</v>
      </c>
      <c r="J226" s="32">
        <f>0</f>
        <v>0</v>
      </c>
      <c r="K226" s="32">
        <f>0</f>
        <v>0</v>
      </c>
      <c r="L226" s="32">
        <f>0</f>
        <v>0</v>
      </c>
      <c r="M226" s="32">
        <f>0</f>
        <v>0</v>
      </c>
      <c r="N226" s="32">
        <f>0</f>
        <v>0</v>
      </c>
      <c r="O226" s="32">
        <f>0</f>
        <v>0</v>
      </c>
      <c r="P226" s="32">
        <f>0</f>
        <v>0</v>
      </c>
      <c r="Q226" s="32">
        <f>0</f>
        <v>0</v>
      </c>
      <c r="R226" s="32">
        <f>0</f>
        <v>0</v>
      </c>
      <c r="S226" s="32">
        <f>0</f>
        <v>0</v>
      </c>
    </row>
    <row r="227" ht="22" customHeight="1">
      <c r="A227" s="2" t="str">
        <v>GL.OPEX.OPX.MISC|MGMT</v>
      </c>
      <c r="B227" s="6" t="str">
        <v>Travel, bank and miscellaneous costs</v>
      </c>
      <c r="C227" s="2" t="str">
        <v>MGMT</v>
      </c>
      <c r="D227" s="2" t="str">
        <v>Operating expenses</v>
      </c>
      <c r="E227" s="32">
        <f>SUM(H227:S227)</f>
        <v>0</v>
      </c>
      <c r="F227" s="6" t="str">
        <v>Operating expense / General and administrative</v>
      </c>
      <c r="G227" s="2"/>
      <c r="H227" s="32">
        <f>0</f>
        <v>0</v>
      </c>
      <c r="I227" s="32">
        <f>0</f>
        <v>0</v>
      </c>
      <c r="J227" s="32">
        <f>0</f>
        <v>0</v>
      </c>
      <c r="K227" s="32">
        <f>0</f>
        <v>0</v>
      </c>
      <c r="L227" s="32">
        <f>0</f>
        <v>0</v>
      </c>
      <c r="M227" s="32">
        <f>0</f>
        <v>0</v>
      </c>
      <c r="N227" s="32">
        <f>0</f>
        <v>0</v>
      </c>
      <c r="O227" s="32">
        <f>0</f>
        <v>0</v>
      </c>
      <c r="P227" s="32">
        <f>0</f>
        <v>0</v>
      </c>
      <c r="Q227" s="32">
        <f>0</f>
        <v>0</v>
      </c>
      <c r="R227" s="32">
        <f>0</f>
        <v>0</v>
      </c>
      <c r="S227" s="32">
        <f>0</f>
        <v>0</v>
      </c>
    </row>
    <row r="228" ht="22" customHeight="1">
      <c r="A228" s="2" t="str">
        <v>GL.OPEX.OPX.MISC|ENG</v>
      </c>
      <c r="B228" s="6" t="str">
        <v>Travel, bank and miscellaneous costs</v>
      </c>
      <c r="C228" s="2" t="str">
        <v>ENG</v>
      </c>
      <c r="D228" s="2" t="str">
        <v>Operating expenses</v>
      </c>
      <c r="E228" s="32">
        <f>SUM(H228:S228)</f>
        <v>0</v>
      </c>
      <c r="F228" s="6" t="str">
        <v>Operating expense / General and administrative</v>
      </c>
      <c r="G228" s="2"/>
      <c r="H228" s="32">
        <f>0</f>
        <v>0</v>
      </c>
      <c r="I228" s="32">
        <f>0</f>
        <v>0</v>
      </c>
      <c r="J228" s="32">
        <f>0</f>
        <v>0</v>
      </c>
      <c r="K228" s="32">
        <f>0</f>
        <v>0</v>
      </c>
      <c r="L228" s="32">
        <f>0</f>
        <v>0</v>
      </c>
      <c r="M228" s="32">
        <f>0</f>
        <v>0</v>
      </c>
      <c r="N228" s="32">
        <f>0</f>
        <v>0</v>
      </c>
      <c r="O228" s="32">
        <f>0</f>
        <v>0</v>
      </c>
      <c r="P228" s="32">
        <f>0</f>
        <v>0</v>
      </c>
      <c r="Q228" s="32">
        <f>0</f>
        <v>0</v>
      </c>
      <c r="R228" s="32">
        <f>0</f>
        <v>0</v>
      </c>
      <c r="S228" s="32">
        <f>0</f>
        <v>0</v>
      </c>
    </row>
    <row r="229" ht="22" customHeight="1">
      <c r="A229" s="2" t="str">
        <v>GL.OPEX.OPX.MISC|COMP</v>
      </c>
      <c r="B229" s="6" t="str">
        <v>Travel, bank and miscellaneous costs</v>
      </c>
      <c r="C229" s="2" t="str">
        <v>COMP</v>
      </c>
      <c r="D229" s="2" t="str">
        <v>Operating expenses</v>
      </c>
      <c r="E229" s="32">
        <f>SUM(H229:S229)</f>
        <v>0</v>
      </c>
      <c r="F229" s="6" t="str">
        <v>Operating expense / General and administrative</v>
      </c>
      <c r="G229" s="2"/>
      <c r="H229" s="32">
        <f>0</f>
        <v>0</v>
      </c>
      <c r="I229" s="32">
        <f>0</f>
        <v>0</v>
      </c>
      <c r="J229" s="32">
        <f>0</f>
        <v>0</v>
      </c>
      <c r="K229" s="32">
        <f>0</f>
        <v>0</v>
      </c>
      <c r="L229" s="32">
        <f>0</f>
        <v>0</v>
      </c>
      <c r="M229" s="32">
        <f>0</f>
        <v>0</v>
      </c>
      <c r="N229" s="32">
        <f>0</f>
        <v>0</v>
      </c>
      <c r="O229" s="32">
        <f>0</f>
        <v>0</v>
      </c>
      <c r="P229" s="32">
        <f>0</f>
        <v>0</v>
      </c>
      <c r="Q229" s="32">
        <f>0</f>
        <v>0</v>
      </c>
      <c r="R229" s="32">
        <f>0</f>
        <v>0</v>
      </c>
      <c r="S229" s="32">
        <f>0</f>
        <v>0</v>
      </c>
    </row>
    <row r="230" ht="22" customHeight="1">
      <c r="A230" s="2" t="str">
        <v>GL.OPEX.OPX.MISC|PROD</v>
      </c>
      <c r="B230" s="6" t="str">
        <v>Travel, bank and miscellaneous costs</v>
      </c>
      <c r="C230" s="2" t="str">
        <v>PROD</v>
      </c>
      <c r="D230" s="2" t="str">
        <v>Operating expenses</v>
      </c>
      <c r="E230" s="32">
        <f>SUM(H230:S230)</f>
        <v>0</v>
      </c>
      <c r="F230" s="6" t="str">
        <v>Operating expense / General and administrative</v>
      </c>
      <c r="G230" s="2"/>
      <c r="H230" s="32">
        <f>0</f>
        <v>0</v>
      </c>
      <c r="I230" s="32">
        <f>0</f>
        <v>0</v>
      </c>
      <c r="J230" s="32">
        <f>0</f>
        <v>0</v>
      </c>
      <c r="K230" s="32">
        <f>0</f>
        <v>0</v>
      </c>
      <c r="L230" s="32">
        <f>0</f>
        <v>0</v>
      </c>
      <c r="M230" s="32">
        <f>0</f>
        <v>0</v>
      </c>
      <c r="N230" s="32">
        <f>0</f>
        <v>0</v>
      </c>
      <c r="O230" s="32">
        <f>0</f>
        <v>0</v>
      </c>
      <c r="P230" s="32">
        <f>0</f>
        <v>0</v>
      </c>
      <c r="Q230" s="32">
        <f>0</f>
        <v>0</v>
      </c>
      <c r="R230" s="32">
        <f>0</f>
        <v>0</v>
      </c>
      <c r="S230" s="32">
        <f>0</f>
        <v>0</v>
      </c>
    </row>
    <row r="231" ht="22" customHeight="1">
      <c r="A231" s="2" t="str">
        <v>GL.OPEX.OPX.MISC|MKT</v>
      </c>
      <c r="B231" s="6" t="str">
        <v>Travel, bank and miscellaneous costs</v>
      </c>
      <c r="C231" s="2" t="str">
        <v>MKT</v>
      </c>
      <c r="D231" s="2" t="str">
        <v>Operating expenses</v>
      </c>
      <c r="E231" s="32">
        <f>SUM(H231:S231)</f>
        <v>0</v>
      </c>
      <c r="F231" s="6" t="str">
        <v>Operating expense / General and administrative</v>
      </c>
      <c r="G231" s="2"/>
      <c r="H231" s="32">
        <f>0</f>
        <v>0</v>
      </c>
      <c r="I231" s="32">
        <f>0</f>
        <v>0</v>
      </c>
      <c r="J231" s="32">
        <f>0</f>
        <v>0</v>
      </c>
      <c r="K231" s="32">
        <f>0</f>
        <v>0</v>
      </c>
      <c r="L231" s="32">
        <f>0</f>
        <v>0</v>
      </c>
      <c r="M231" s="32">
        <f>0</f>
        <v>0</v>
      </c>
      <c r="N231" s="32">
        <f>0</f>
        <v>0</v>
      </c>
      <c r="O231" s="32">
        <f>0</f>
        <v>0</v>
      </c>
      <c r="P231" s="32">
        <f>0</f>
        <v>0</v>
      </c>
      <c r="Q231" s="32">
        <f>0</f>
        <v>0</v>
      </c>
      <c r="R231" s="32">
        <f>0</f>
        <v>0</v>
      </c>
      <c r="S231" s="32">
        <f>0</f>
        <v>0</v>
      </c>
    </row>
    <row r="232" ht="22" customHeight="1">
      <c r="A232" s="2" t="str">
        <v>GL.OPEX.OPX.MISC|SUP</v>
      </c>
      <c r="B232" s="6" t="str">
        <v>Travel, bank and miscellaneous costs</v>
      </c>
      <c r="C232" s="2" t="str">
        <v>SUP</v>
      </c>
      <c r="D232" s="2" t="str">
        <v>Operating expenses</v>
      </c>
      <c r="E232" s="32">
        <f>SUM(H232:S232)</f>
        <v>0</v>
      </c>
      <c r="F232" s="6" t="str">
        <v>Operating expense / General and administrative</v>
      </c>
      <c r="G232" s="2"/>
      <c r="H232" s="32">
        <f>0</f>
        <v>0</v>
      </c>
      <c r="I232" s="32">
        <f>0</f>
        <v>0</v>
      </c>
      <c r="J232" s="32">
        <f>0</f>
        <v>0</v>
      </c>
      <c r="K232" s="32">
        <f>0</f>
        <v>0</v>
      </c>
      <c r="L232" s="32">
        <f>0</f>
        <v>0</v>
      </c>
      <c r="M232" s="32">
        <f>0</f>
        <v>0</v>
      </c>
      <c r="N232" s="32">
        <f>0</f>
        <v>0</v>
      </c>
      <c r="O232" s="32">
        <f>0</f>
        <v>0</v>
      </c>
      <c r="P232" s="32">
        <f>0</f>
        <v>0</v>
      </c>
      <c r="Q232" s="32">
        <f>0</f>
        <v>0</v>
      </c>
      <c r="R232" s="32">
        <f>0</f>
        <v>0</v>
      </c>
      <c r="S232" s="32">
        <f>0</f>
        <v>0</v>
      </c>
    </row>
    <row r="233" ht="22" customHeight="1">
      <c r="A233" s="2" t="str">
        <v>GL.OPEX.OPX.MISC|FIN</v>
      </c>
      <c r="B233" s="6" t="str">
        <v>Travel, bank and miscellaneous costs</v>
      </c>
      <c r="C233" s="2" t="str">
        <v>FIN</v>
      </c>
      <c r="D233" s="2" t="str">
        <v>Operating expenses</v>
      </c>
      <c r="E233" s="32">
        <f>SUM(H233:S233)</f>
        <v>0</v>
      </c>
      <c r="F233" s="6" t="str">
        <v>Operating expense / General and administrative</v>
      </c>
      <c r="G233" s="2"/>
      <c r="H233" s="32">
        <f>0</f>
        <v>0</v>
      </c>
      <c r="I233" s="32">
        <f>0</f>
        <v>0</v>
      </c>
      <c r="J233" s="32">
        <f>0</f>
        <v>0</v>
      </c>
      <c r="K233" s="32">
        <f>0</f>
        <v>0</v>
      </c>
      <c r="L233" s="32">
        <f>0</f>
        <v>0</v>
      </c>
      <c r="M233" s="32">
        <f>0</f>
        <v>0</v>
      </c>
      <c r="N233" s="32">
        <f>0</f>
        <v>0</v>
      </c>
      <c r="O233" s="32">
        <f>0</f>
        <v>0</v>
      </c>
      <c r="P233" s="32">
        <f>0</f>
        <v>0</v>
      </c>
      <c r="Q233" s="32">
        <f>0</f>
        <v>0</v>
      </c>
      <c r="R233" s="32">
        <f>0</f>
        <v>0</v>
      </c>
      <c r="S233" s="32">
        <f>0</f>
        <v>0</v>
      </c>
    </row>
    <row r="234" ht="22" customHeight="1">
      <c r="A234" s="2" t="str">
        <v>GL.OPEX.OPX.MISC|SALES</v>
      </c>
      <c r="B234" s="6" t="str">
        <v>Travel, bank and miscellaneous costs</v>
      </c>
      <c r="C234" s="2" t="str">
        <v>SALES</v>
      </c>
      <c r="D234" s="2" t="str">
        <v>Operating expenses</v>
      </c>
      <c r="E234" s="32">
        <f>SUM(H234:S234)</f>
        <v>0</v>
      </c>
      <c r="F234" s="6" t="str">
        <v>Operating expense / General and administrative</v>
      </c>
      <c r="G234" s="2"/>
      <c r="H234" s="32">
        <f>0</f>
        <v>0</v>
      </c>
      <c r="I234" s="32">
        <f>0</f>
        <v>0</v>
      </c>
      <c r="J234" s="32">
        <f>0</f>
        <v>0</v>
      </c>
      <c r="K234" s="32">
        <f>0</f>
        <v>0</v>
      </c>
      <c r="L234" s="32">
        <f>0</f>
        <v>0</v>
      </c>
      <c r="M234" s="32">
        <f>0</f>
        <v>0</v>
      </c>
      <c r="N234" s="32">
        <f>0</f>
        <v>0</v>
      </c>
      <c r="O234" s="32">
        <f>0</f>
        <v>0</v>
      </c>
      <c r="P234" s="32">
        <f>0</f>
        <v>0</v>
      </c>
      <c r="Q234" s="32">
        <f>0</f>
        <v>0</v>
      </c>
      <c r="R234" s="32">
        <f>0</f>
        <v>0</v>
      </c>
      <c r="S234" s="32">
        <f>0</f>
        <v>0</v>
      </c>
    </row>
    <row r="235" ht="22" customHeight="1">
      <c r="A235" s="2" t="str">
        <v>GL.OPEX.OPX.MISC|CORP</v>
      </c>
      <c r="B235" s="6" t="str">
        <v>Travel, bank and miscellaneous costs</v>
      </c>
      <c r="C235" s="2" t="str">
        <v>CORP</v>
      </c>
      <c r="D235" s="2" t="str">
        <v>Operating expenses</v>
      </c>
      <c r="E235" s="32">
        <f>SUM(H235:S235)</f>
        <v>-48000</v>
      </c>
      <c r="F235" s="6" t="str">
        <v>Operating expense / General and administrative</v>
      </c>
      <c r="G235" s="2"/>
      <c r="H235" s="31">
        <f>SUM('Posting_Inputs'!H227)</f>
        <v>-4000</v>
      </c>
      <c r="I235" s="31">
        <f>SUM('Posting_Inputs'!I227)</f>
        <v>-4000</v>
      </c>
      <c r="J235" s="31">
        <f>SUM('Posting_Inputs'!J227)</f>
        <v>-4000</v>
      </c>
      <c r="K235" s="31">
        <f>SUM('Posting_Inputs'!K227)</f>
        <v>-4000</v>
      </c>
      <c r="L235" s="31">
        <f>SUM('Posting_Inputs'!L227)</f>
        <v>-4000</v>
      </c>
      <c r="M235" s="31">
        <f>SUM('Posting_Inputs'!M227)</f>
        <v>-4000</v>
      </c>
      <c r="N235" s="31">
        <f>SUM('Posting_Inputs'!N227)</f>
        <v>-4000</v>
      </c>
      <c r="O235" s="31">
        <f>SUM('Posting_Inputs'!O227)</f>
        <v>-4000</v>
      </c>
      <c r="P235" s="31">
        <f>SUM('Posting_Inputs'!P227)</f>
        <v>-4000</v>
      </c>
      <c r="Q235" s="31">
        <f>SUM('Posting_Inputs'!Q227)</f>
        <v>-4000</v>
      </c>
      <c r="R235" s="31">
        <f>SUM('Posting_Inputs'!R227)</f>
        <v>-4000</v>
      </c>
      <c r="S235" s="31">
        <f>SUM('Posting_Inputs'!S227)</f>
        <v>-4000</v>
      </c>
    </row>
    <row r="236" ht="28" customHeight="1">
      <c r="A236" s="2" t="str">
        <v>GL.OPEX.OPX.CONTINGENCY|MGMT</v>
      </c>
      <c r="B236" s="6" t="str">
        <v>Contingency (5% of the eligible Opex base)</v>
      </c>
      <c r="C236" s="2" t="str">
        <v>MGMT</v>
      </c>
      <c r="D236" s="2" t="str">
        <v>Operating expenses</v>
      </c>
      <c r="E236" s="32">
        <f>SUM(H236:S236)</f>
        <v>0</v>
      </c>
      <c r="F236" s="6" t="str">
        <v>Operating expense / General and administrative</v>
      </c>
      <c r="G236" s="2"/>
      <c r="H236" s="32">
        <f>0</f>
        <v>0</v>
      </c>
      <c r="I236" s="32">
        <f>0</f>
        <v>0</v>
      </c>
      <c r="J236" s="32">
        <f>0</f>
        <v>0</v>
      </c>
      <c r="K236" s="32">
        <f>0</f>
        <v>0</v>
      </c>
      <c r="L236" s="32">
        <f>0</f>
        <v>0</v>
      </c>
      <c r="M236" s="32">
        <f>0</f>
        <v>0</v>
      </c>
      <c r="N236" s="32">
        <f>0</f>
        <v>0</v>
      </c>
      <c r="O236" s="32">
        <f>0</f>
        <v>0</v>
      </c>
      <c r="P236" s="32">
        <f>0</f>
        <v>0</v>
      </c>
      <c r="Q236" s="32">
        <f>0</f>
        <v>0</v>
      </c>
      <c r="R236" s="32">
        <f>0</f>
        <v>0</v>
      </c>
      <c r="S236" s="32">
        <f>0</f>
        <v>0</v>
      </c>
    </row>
    <row r="237" ht="28" customHeight="1">
      <c r="A237" s="2" t="str">
        <v>GL.OPEX.OPX.CONTINGENCY|ENG</v>
      </c>
      <c r="B237" s="6" t="str">
        <v>Contingency (5% of the eligible Opex base)</v>
      </c>
      <c r="C237" s="2" t="str">
        <v>ENG</v>
      </c>
      <c r="D237" s="2" t="str">
        <v>Operating expenses</v>
      </c>
      <c r="E237" s="32">
        <f>SUM(H237:S237)</f>
        <v>0</v>
      </c>
      <c r="F237" s="6" t="str">
        <v>Operating expense / General and administrative</v>
      </c>
      <c r="G237" s="2"/>
      <c r="H237" s="32">
        <f>0</f>
        <v>0</v>
      </c>
      <c r="I237" s="32">
        <f>0</f>
        <v>0</v>
      </c>
      <c r="J237" s="32">
        <f>0</f>
        <v>0</v>
      </c>
      <c r="K237" s="32">
        <f>0</f>
        <v>0</v>
      </c>
      <c r="L237" s="32">
        <f>0</f>
        <v>0</v>
      </c>
      <c r="M237" s="32">
        <f>0</f>
        <v>0</v>
      </c>
      <c r="N237" s="32">
        <f>0</f>
        <v>0</v>
      </c>
      <c r="O237" s="32">
        <f>0</f>
        <v>0</v>
      </c>
      <c r="P237" s="32">
        <f>0</f>
        <v>0</v>
      </c>
      <c r="Q237" s="32">
        <f>0</f>
        <v>0</v>
      </c>
      <c r="R237" s="32">
        <f>0</f>
        <v>0</v>
      </c>
      <c r="S237" s="32">
        <f>0</f>
        <v>0</v>
      </c>
    </row>
    <row r="238" ht="28" customHeight="1">
      <c r="A238" s="2" t="str">
        <v>GL.OPEX.OPX.CONTINGENCY|COMP</v>
      </c>
      <c r="B238" s="6" t="str">
        <v>Contingency (5% of the eligible Opex base)</v>
      </c>
      <c r="C238" s="2" t="str">
        <v>COMP</v>
      </c>
      <c r="D238" s="2" t="str">
        <v>Operating expenses</v>
      </c>
      <c r="E238" s="32">
        <f>SUM(H238:S238)</f>
        <v>0</v>
      </c>
      <c r="F238" s="6" t="str">
        <v>Operating expense / General and administrative</v>
      </c>
      <c r="G238" s="2"/>
      <c r="H238" s="32">
        <f>0</f>
        <v>0</v>
      </c>
      <c r="I238" s="32">
        <f>0</f>
        <v>0</v>
      </c>
      <c r="J238" s="32">
        <f>0</f>
        <v>0</v>
      </c>
      <c r="K238" s="32">
        <f>0</f>
        <v>0</v>
      </c>
      <c r="L238" s="32">
        <f>0</f>
        <v>0</v>
      </c>
      <c r="M238" s="32">
        <f>0</f>
        <v>0</v>
      </c>
      <c r="N238" s="32">
        <f>0</f>
        <v>0</v>
      </c>
      <c r="O238" s="32">
        <f>0</f>
        <v>0</v>
      </c>
      <c r="P238" s="32">
        <f>0</f>
        <v>0</v>
      </c>
      <c r="Q238" s="32">
        <f>0</f>
        <v>0</v>
      </c>
      <c r="R238" s="32">
        <f>0</f>
        <v>0</v>
      </c>
      <c r="S238" s="32">
        <f>0</f>
        <v>0</v>
      </c>
    </row>
    <row r="239" ht="28" customHeight="1">
      <c r="A239" s="2" t="str">
        <v>GL.OPEX.OPX.CONTINGENCY|PROD</v>
      </c>
      <c r="B239" s="6" t="str">
        <v>Contingency (5% of the eligible Opex base)</v>
      </c>
      <c r="C239" s="2" t="str">
        <v>PROD</v>
      </c>
      <c r="D239" s="2" t="str">
        <v>Operating expenses</v>
      </c>
      <c r="E239" s="32">
        <f>SUM(H239:S239)</f>
        <v>0</v>
      </c>
      <c r="F239" s="6" t="str">
        <v>Operating expense / General and administrative</v>
      </c>
      <c r="G239" s="2"/>
      <c r="H239" s="32">
        <f>0</f>
        <v>0</v>
      </c>
      <c r="I239" s="32">
        <f>0</f>
        <v>0</v>
      </c>
      <c r="J239" s="32">
        <f>0</f>
        <v>0</v>
      </c>
      <c r="K239" s="32">
        <f>0</f>
        <v>0</v>
      </c>
      <c r="L239" s="32">
        <f>0</f>
        <v>0</v>
      </c>
      <c r="M239" s="32">
        <f>0</f>
        <v>0</v>
      </c>
      <c r="N239" s="32">
        <f>0</f>
        <v>0</v>
      </c>
      <c r="O239" s="32">
        <f>0</f>
        <v>0</v>
      </c>
      <c r="P239" s="32">
        <f>0</f>
        <v>0</v>
      </c>
      <c r="Q239" s="32">
        <f>0</f>
        <v>0</v>
      </c>
      <c r="R239" s="32">
        <f>0</f>
        <v>0</v>
      </c>
      <c r="S239" s="32">
        <f>0</f>
        <v>0</v>
      </c>
    </row>
    <row r="240" ht="28" customHeight="1">
      <c r="A240" s="2" t="str">
        <v>GL.OPEX.OPX.CONTINGENCY|MKT</v>
      </c>
      <c r="B240" s="6" t="str">
        <v>Contingency (5% of the eligible Opex base)</v>
      </c>
      <c r="C240" s="2" t="str">
        <v>MKT</v>
      </c>
      <c r="D240" s="2" t="str">
        <v>Operating expenses</v>
      </c>
      <c r="E240" s="32">
        <f>SUM(H240:S240)</f>
        <v>0</v>
      </c>
      <c r="F240" s="6" t="str">
        <v>Operating expense / General and administrative</v>
      </c>
      <c r="G240" s="2"/>
      <c r="H240" s="32">
        <f>0</f>
        <v>0</v>
      </c>
      <c r="I240" s="32">
        <f>0</f>
        <v>0</v>
      </c>
      <c r="J240" s="32">
        <f>0</f>
        <v>0</v>
      </c>
      <c r="K240" s="32">
        <f>0</f>
        <v>0</v>
      </c>
      <c r="L240" s="32">
        <f>0</f>
        <v>0</v>
      </c>
      <c r="M240" s="32">
        <f>0</f>
        <v>0</v>
      </c>
      <c r="N240" s="32">
        <f>0</f>
        <v>0</v>
      </c>
      <c r="O240" s="32">
        <f>0</f>
        <v>0</v>
      </c>
      <c r="P240" s="32">
        <f>0</f>
        <v>0</v>
      </c>
      <c r="Q240" s="32">
        <f>0</f>
        <v>0</v>
      </c>
      <c r="R240" s="32">
        <f>0</f>
        <v>0</v>
      </c>
      <c r="S240" s="32">
        <f>0</f>
        <v>0</v>
      </c>
    </row>
    <row r="241" ht="28" customHeight="1">
      <c r="A241" s="2" t="str">
        <v>GL.OPEX.OPX.CONTINGENCY|SUP</v>
      </c>
      <c r="B241" s="6" t="str">
        <v>Contingency (5% of the eligible Opex base)</v>
      </c>
      <c r="C241" s="2" t="str">
        <v>SUP</v>
      </c>
      <c r="D241" s="2" t="str">
        <v>Operating expenses</v>
      </c>
      <c r="E241" s="32">
        <f>SUM(H241:S241)</f>
        <v>0</v>
      </c>
      <c r="F241" s="6" t="str">
        <v>Operating expense / General and administrative</v>
      </c>
      <c r="G241" s="2"/>
      <c r="H241" s="32">
        <f>0</f>
        <v>0</v>
      </c>
      <c r="I241" s="32">
        <f>0</f>
        <v>0</v>
      </c>
      <c r="J241" s="32">
        <f>0</f>
        <v>0</v>
      </c>
      <c r="K241" s="32">
        <f>0</f>
        <v>0</v>
      </c>
      <c r="L241" s="32">
        <f>0</f>
        <v>0</v>
      </c>
      <c r="M241" s="32">
        <f>0</f>
        <v>0</v>
      </c>
      <c r="N241" s="32">
        <f>0</f>
        <v>0</v>
      </c>
      <c r="O241" s="32">
        <f>0</f>
        <v>0</v>
      </c>
      <c r="P241" s="32">
        <f>0</f>
        <v>0</v>
      </c>
      <c r="Q241" s="32">
        <f>0</f>
        <v>0</v>
      </c>
      <c r="R241" s="32">
        <f>0</f>
        <v>0</v>
      </c>
      <c r="S241" s="32">
        <f>0</f>
        <v>0</v>
      </c>
    </row>
    <row r="242" ht="28" customHeight="1">
      <c r="A242" s="2" t="str">
        <v>GL.OPEX.OPX.CONTINGENCY|FIN</v>
      </c>
      <c r="B242" s="6" t="str">
        <v>Contingency (5% of the eligible Opex base)</v>
      </c>
      <c r="C242" s="2" t="str">
        <v>FIN</v>
      </c>
      <c r="D242" s="2" t="str">
        <v>Operating expenses</v>
      </c>
      <c r="E242" s="32">
        <f>SUM(H242:S242)</f>
        <v>0</v>
      </c>
      <c r="F242" s="6" t="str">
        <v>Operating expense / General and administrative</v>
      </c>
      <c r="G242" s="2"/>
      <c r="H242" s="32">
        <f>0</f>
        <v>0</v>
      </c>
      <c r="I242" s="32">
        <f>0</f>
        <v>0</v>
      </c>
      <c r="J242" s="32">
        <f>0</f>
        <v>0</v>
      </c>
      <c r="K242" s="32">
        <f>0</f>
        <v>0</v>
      </c>
      <c r="L242" s="32">
        <f>0</f>
        <v>0</v>
      </c>
      <c r="M242" s="32">
        <f>0</f>
        <v>0</v>
      </c>
      <c r="N242" s="32">
        <f>0</f>
        <v>0</v>
      </c>
      <c r="O242" s="32">
        <f>0</f>
        <v>0</v>
      </c>
      <c r="P242" s="32">
        <f>0</f>
        <v>0</v>
      </c>
      <c r="Q242" s="32">
        <f>0</f>
        <v>0</v>
      </c>
      <c r="R242" s="32">
        <f>0</f>
        <v>0</v>
      </c>
      <c r="S242" s="32">
        <f>0</f>
        <v>0</v>
      </c>
    </row>
    <row r="243" ht="28" customHeight="1">
      <c r="A243" s="2" t="str">
        <v>GL.OPEX.OPX.CONTINGENCY|SALES</v>
      </c>
      <c r="B243" s="6" t="str">
        <v>Contingency (5% of the eligible Opex base)</v>
      </c>
      <c r="C243" s="2" t="str">
        <v>SALES</v>
      </c>
      <c r="D243" s="2" t="str">
        <v>Operating expenses</v>
      </c>
      <c r="E243" s="32">
        <f>SUM(H243:S243)</f>
        <v>0</v>
      </c>
      <c r="F243" s="6" t="str">
        <v>Operating expense / General and administrative</v>
      </c>
      <c r="G243" s="2"/>
      <c r="H243" s="32">
        <f>0</f>
        <v>0</v>
      </c>
      <c r="I243" s="32">
        <f>0</f>
        <v>0</v>
      </c>
      <c r="J243" s="32">
        <f>0</f>
        <v>0</v>
      </c>
      <c r="K243" s="32">
        <f>0</f>
        <v>0</v>
      </c>
      <c r="L243" s="32">
        <f>0</f>
        <v>0</v>
      </c>
      <c r="M243" s="32">
        <f>0</f>
        <v>0</v>
      </c>
      <c r="N243" s="32">
        <f>0</f>
        <v>0</v>
      </c>
      <c r="O243" s="32">
        <f>0</f>
        <v>0</v>
      </c>
      <c r="P243" s="32">
        <f>0</f>
        <v>0</v>
      </c>
      <c r="Q243" s="32">
        <f>0</f>
        <v>0</v>
      </c>
      <c r="R243" s="32">
        <f>0</f>
        <v>0</v>
      </c>
      <c r="S243" s="32">
        <f>0</f>
        <v>0</v>
      </c>
    </row>
    <row r="244" ht="28" customHeight="1">
      <c r="A244" s="2" t="str">
        <v>GL.OPEX.OPX.CONTINGENCY|CORP</v>
      </c>
      <c r="B244" s="6" t="str">
        <v>Contingency (5% of the eligible Opex base)</v>
      </c>
      <c r="C244" s="2" t="str">
        <v>CORP</v>
      </c>
      <c r="D244" s="2" t="str">
        <v>Operating expenses</v>
      </c>
      <c r="E244" s="32">
        <f>SUM(H244:S244)</f>
        <v>-14127.241386554622</v>
      </c>
      <c r="F244" s="6" t="str">
        <v>Operating expense / General and administrative</v>
      </c>
      <c r="G244" s="2"/>
      <c r="H244" s="31">
        <f>SUM('Posting_Inputs'!H228)</f>
        <v>-937.0247198879551</v>
      </c>
      <c r="I244" s="31">
        <f>SUM('Posting_Inputs'!I228)</f>
        <v>-923.5083333333334</v>
      </c>
      <c r="J244" s="31">
        <f>SUM('Posting_Inputs'!J228)</f>
        <v>-910.4583333333333</v>
      </c>
      <c r="K244" s="31">
        <f>SUM('Posting_Inputs'!K228)</f>
        <v>-1416.8583333333333</v>
      </c>
      <c r="L244" s="31">
        <f>SUM('Posting_Inputs'!L228)</f>
        <v>-1026.5583333333332</v>
      </c>
      <c r="M244" s="31">
        <f>SUM('Posting_Inputs'!M228)</f>
        <v>-597.5583333333333</v>
      </c>
      <c r="N244" s="31">
        <f>SUM('Posting_Inputs'!N228)</f>
        <v>-597.5583333333333</v>
      </c>
      <c r="O244" s="31">
        <f>SUM('Posting_Inputs'!O228)</f>
        <v>-3199.2083333333335</v>
      </c>
      <c r="P244" s="31">
        <f>SUM('Posting_Inputs'!P228)</f>
        <v>-1672.4583333333337</v>
      </c>
      <c r="Q244" s="31">
        <f>SUM('Posting_Inputs'!Q228)</f>
        <v>-1038.9333333333334</v>
      </c>
      <c r="R244" s="31">
        <f>SUM('Posting_Inputs'!R228)</f>
        <v>-791.0583333333334</v>
      </c>
      <c r="S244" s="31">
        <f>SUM('Posting_Inputs'!S228)</f>
        <v>-1016.0583333333333</v>
      </c>
    </row>
    <row r="245" ht="22" customHeight="1">
      <c r="A245" s="2" t="str">
        <v>GL.OPEX.ACQ.SPEND|MGMT</v>
      </c>
      <c r="B245" s="6" t="str">
        <v>Performance marketing</v>
      </c>
      <c r="C245" s="2" t="str">
        <v>MGMT</v>
      </c>
      <c r="D245" s="2" t="str">
        <v>Operating expenses</v>
      </c>
      <c r="E245" s="32">
        <f>SUM(H245:S245)</f>
        <v>0</v>
      </c>
      <c r="F245" s="6" t="str">
        <v>Operating expense / Sales and marketing</v>
      </c>
      <c r="G245" s="2"/>
      <c r="H245" s="32">
        <f>0</f>
        <v>0</v>
      </c>
      <c r="I245" s="32">
        <f>0</f>
        <v>0</v>
      </c>
      <c r="J245" s="32">
        <f>0</f>
        <v>0</v>
      </c>
      <c r="K245" s="32">
        <f>0</f>
        <v>0</v>
      </c>
      <c r="L245" s="32">
        <f>0</f>
        <v>0</v>
      </c>
      <c r="M245" s="32">
        <f>0</f>
        <v>0</v>
      </c>
      <c r="N245" s="32">
        <f>0</f>
        <v>0</v>
      </c>
      <c r="O245" s="32">
        <f>0</f>
        <v>0</v>
      </c>
      <c r="P245" s="32">
        <f>0</f>
        <v>0</v>
      </c>
      <c r="Q245" s="32">
        <f>0</f>
        <v>0</v>
      </c>
      <c r="R245" s="32">
        <f>0</f>
        <v>0</v>
      </c>
      <c r="S245" s="32">
        <f>0</f>
        <v>0</v>
      </c>
    </row>
    <row r="246" ht="22" customHeight="1">
      <c r="A246" s="2" t="str">
        <v>GL.OPEX.ACQ.SPEND|ENG</v>
      </c>
      <c r="B246" s="6" t="str">
        <v>Performance marketing</v>
      </c>
      <c r="C246" s="2" t="str">
        <v>ENG</v>
      </c>
      <c r="D246" s="2" t="str">
        <v>Operating expenses</v>
      </c>
      <c r="E246" s="32">
        <f>SUM(H246:S246)</f>
        <v>0</v>
      </c>
      <c r="F246" s="6" t="str">
        <v>Operating expense / Sales and marketing</v>
      </c>
      <c r="G246" s="2"/>
      <c r="H246" s="32">
        <f>0</f>
        <v>0</v>
      </c>
      <c r="I246" s="32">
        <f>0</f>
        <v>0</v>
      </c>
      <c r="J246" s="32">
        <f>0</f>
        <v>0</v>
      </c>
      <c r="K246" s="32">
        <f>0</f>
        <v>0</v>
      </c>
      <c r="L246" s="32">
        <f>0</f>
        <v>0</v>
      </c>
      <c r="M246" s="32">
        <f>0</f>
        <v>0</v>
      </c>
      <c r="N246" s="32">
        <f>0</f>
        <v>0</v>
      </c>
      <c r="O246" s="32">
        <f>0</f>
        <v>0</v>
      </c>
      <c r="P246" s="32">
        <f>0</f>
        <v>0</v>
      </c>
      <c r="Q246" s="32">
        <f>0</f>
        <v>0</v>
      </c>
      <c r="R246" s="32">
        <f>0</f>
        <v>0</v>
      </c>
      <c r="S246" s="32">
        <f>0</f>
        <v>0</v>
      </c>
    </row>
    <row r="247" ht="22" customHeight="1">
      <c r="A247" s="2" t="str">
        <v>GL.OPEX.ACQ.SPEND|COMP</v>
      </c>
      <c r="B247" s="6" t="str">
        <v>Performance marketing</v>
      </c>
      <c r="C247" s="2" t="str">
        <v>COMP</v>
      </c>
      <c r="D247" s="2" t="str">
        <v>Operating expenses</v>
      </c>
      <c r="E247" s="32">
        <f>SUM(H247:S247)</f>
        <v>0</v>
      </c>
      <c r="F247" s="6" t="str">
        <v>Operating expense / Sales and marketing</v>
      </c>
      <c r="G247" s="2"/>
      <c r="H247" s="32">
        <f>0</f>
        <v>0</v>
      </c>
      <c r="I247" s="32">
        <f>0</f>
        <v>0</v>
      </c>
      <c r="J247" s="32">
        <f>0</f>
        <v>0</v>
      </c>
      <c r="K247" s="32">
        <f>0</f>
        <v>0</v>
      </c>
      <c r="L247" s="32">
        <f>0</f>
        <v>0</v>
      </c>
      <c r="M247" s="32">
        <f>0</f>
        <v>0</v>
      </c>
      <c r="N247" s="32">
        <f>0</f>
        <v>0</v>
      </c>
      <c r="O247" s="32">
        <f>0</f>
        <v>0</v>
      </c>
      <c r="P247" s="32">
        <f>0</f>
        <v>0</v>
      </c>
      <c r="Q247" s="32">
        <f>0</f>
        <v>0</v>
      </c>
      <c r="R247" s="32">
        <f>0</f>
        <v>0</v>
      </c>
      <c r="S247" s="32">
        <f>0</f>
        <v>0</v>
      </c>
    </row>
    <row r="248" ht="22" customHeight="1">
      <c r="A248" s="2" t="str">
        <v>GL.OPEX.ACQ.SPEND|PROD</v>
      </c>
      <c r="B248" s="6" t="str">
        <v>Performance marketing</v>
      </c>
      <c r="C248" s="2" t="str">
        <v>PROD</v>
      </c>
      <c r="D248" s="2" t="str">
        <v>Operating expenses</v>
      </c>
      <c r="E248" s="32">
        <f>SUM(H248:S248)</f>
        <v>0</v>
      </c>
      <c r="F248" s="6" t="str">
        <v>Operating expense / Sales and marketing</v>
      </c>
      <c r="G248" s="2"/>
      <c r="H248" s="32">
        <f>0</f>
        <v>0</v>
      </c>
      <c r="I248" s="32">
        <f>0</f>
        <v>0</v>
      </c>
      <c r="J248" s="32">
        <f>0</f>
        <v>0</v>
      </c>
      <c r="K248" s="32">
        <f>0</f>
        <v>0</v>
      </c>
      <c r="L248" s="32">
        <f>0</f>
        <v>0</v>
      </c>
      <c r="M248" s="32">
        <f>0</f>
        <v>0</v>
      </c>
      <c r="N248" s="32">
        <f>0</f>
        <v>0</v>
      </c>
      <c r="O248" s="32">
        <f>0</f>
        <v>0</v>
      </c>
      <c r="P248" s="32">
        <f>0</f>
        <v>0</v>
      </c>
      <c r="Q248" s="32">
        <f>0</f>
        <v>0</v>
      </c>
      <c r="R248" s="32">
        <f>0</f>
        <v>0</v>
      </c>
      <c r="S248" s="32">
        <f>0</f>
        <v>0</v>
      </c>
    </row>
    <row r="249" ht="22" customHeight="1">
      <c r="A249" s="2" t="str">
        <v>GL.OPEX.ACQ.SPEND|MKT</v>
      </c>
      <c r="B249" s="6" t="str">
        <v>Performance marketing</v>
      </c>
      <c r="C249" s="2" t="str">
        <v>MKT</v>
      </c>
      <c r="D249" s="2" t="str">
        <v>Operating expenses</v>
      </c>
      <c r="E249" s="32">
        <f>SUM(H249:S249)</f>
        <v>-160000</v>
      </c>
      <c r="F249" s="6" t="str">
        <v>Operating expense / Sales and marketing</v>
      </c>
      <c r="G249" s="2"/>
      <c r="H249" s="31">
        <f>SUM('Posting_Inputs'!H229)</f>
        <v>0</v>
      </c>
      <c r="I249" s="31">
        <f>SUM('Posting_Inputs'!I229)</f>
        <v>0</v>
      </c>
      <c r="J249" s="31">
        <f>SUM('Posting_Inputs'!J229)</f>
        <v>0</v>
      </c>
      <c r="K249" s="31">
        <f>SUM('Posting_Inputs'!K229)</f>
        <v>0</v>
      </c>
      <c r="L249" s="31">
        <f>SUM('Posting_Inputs'!L229)</f>
        <v>0</v>
      </c>
      <c r="M249" s="31">
        <f>SUM('Posting_Inputs'!M229)</f>
        <v>0</v>
      </c>
      <c r="N249" s="31">
        <f>SUM('Posting_Inputs'!N229)</f>
        <v>0</v>
      </c>
      <c r="O249" s="31">
        <f>SUM('Posting_Inputs'!O229)</f>
        <v>-5000</v>
      </c>
      <c r="P249" s="31">
        <f>SUM('Posting_Inputs'!P229)</f>
        <v>-5000</v>
      </c>
      <c r="Q249" s="31">
        <f>SUM('Posting_Inputs'!Q229)</f>
        <v>-50000</v>
      </c>
      <c r="R249" s="31">
        <f>SUM('Posting_Inputs'!R229)</f>
        <v>-50000</v>
      </c>
      <c r="S249" s="31">
        <f>SUM('Posting_Inputs'!S229)</f>
        <v>-50000</v>
      </c>
    </row>
    <row r="250" ht="22" customHeight="1">
      <c r="A250" s="2" t="str">
        <v>GL.OPEX.ACQ.SPEND|SUP</v>
      </c>
      <c r="B250" s="6" t="str">
        <v>Performance marketing</v>
      </c>
      <c r="C250" s="2" t="str">
        <v>SUP</v>
      </c>
      <c r="D250" s="2" t="str">
        <v>Operating expenses</v>
      </c>
      <c r="E250" s="32">
        <f>SUM(H250:S250)</f>
        <v>0</v>
      </c>
      <c r="F250" s="6" t="str">
        <v>Operating expense / Sales and marketing</v>
      </c>
      <c r="G250" s="2"/>
      <c r="H250" s="32">
        <f>0</f>
        <v>0</v>
      </c>
      <c r="I250" s="32">
        <f>0</f>
        <v>0</v>
      </c>
      <c r="J250" s="32">
        <f>0</f>
        <v>0</v>
      </c>
      <c r="K250" s="32">
        <f>0</f>
        <v>0</v>
      </c>
      <c r="L250" s="32">
        <f>0</f>
        <v>0</v>
      </c>
      <c r="M250" s="32">
        <f>0</f>
        <v>0</v>
      </c>
      <c r="N250" s="32">
        <f>0</f>
        <v>0</v>
      </c>
      <c r="O250" s="32">
        <f>0</f>
        <v>0</v>
      </c>
      <c r="P250" s="32">
        <f>0</f>
        <v>0</v>
      </c>
      <c r="Q250" s="32">
        <f>0</f>
        <v>0</v>
      </c>
      <c r="R250" s="32">
        <f>0</f>
        <v>0</v>
      </c>
      <c r="S250" s="32">
        <f>0</f>
        <v>0</v>
      </c>
    </row>
    <row r="251" ht="22" customHeight="1">
      <c r="A251" s="2" t="str">
        <v>GL.OPEX.ACQ.SPEND|FIN</v>
      </c>
      <c r="B251" s="6" t="str">
        <v>Performance marketing</v>
      </c>
      <c r="C251" s="2" t="str">
        <v>FIN</v>
      </c>
      <c r="D251" s="2" t="str">
        <v>Operating expenses</v>
      </c>
      <c r="E251" s="32">
        <f>SUM(H251:S251)</f>
        <v>0</v>
      </c>
      <c r="F251" s="6" t="str">
        <v>Operating expense / Sales and marketing</v>
      </c>
      <c r="G251" s="2"/>
      <c r="H251" s="32">
        <f>0</f>
        <v>0</v>
      </c>
      <c r="I251" s="32">
        <f>0</f>
        <v>0</v>
      </c>
      <c r="J251" s="32">
        <f>0</f>
        <v>0</v>
      </c>
      <c r="K251" s="32">
        <f>0</f>
        <v>0</v>
      </c>
      <c r="L251" s="32">
        <f>0</f>
        <v>0</v>
      </c>
      <c r="M251" s="32">
        <f>0</f>
        <v>0</v>
      </c>
      <c r="N251" s="32">
        <f>0</f>
        <v>0</v>
      </c>
      <c r="O251" s="32">
        <f>0</f>
        <v>0</v>
      </c>
      <c r="P251" s="32">
        <f>0</f>
        <v>0</v>
      </c>
      <c r="Q251" s="32">
        <f>0</f>
        <v>0</v>
      </c>
      <c r="R251" s="32">
        <f>0</f>
        <v>0</v>
      </c>
      <c r="S251" s="32">
        <f>0</f>
        <v>0</v>
      </c>
    </row>
    <row r="252" ht="22" customHeight="1">
      <c r="A252" s="2" t="str">
        <v>GL.OPEX.ACQ.SPEND|SALES</v>
      </c>
      <c r="B252" s="6" t="str">
        <v>Performance marketing</v>
      </c>
      <c r="C252" s="2" t="str">
        <v>SALES</v>
      </c>
      <c r="D252" s="2" t="str">
        <v>Operating expenses</v>
      </c>
      <c r="E252" s="32">
        <f>SUM(H252:S252)</f>
        <v>0</v>
      </c>
      <c r="F252" s="6" t="str">
        <v>Operating expense / Sales and marketing</v>
      </c>
      <c r="G252" s="2"/>
      <c r="H252" s="32">
        <f>0</f>
        <v>0</v>
      </c>
      <c r="I252" s="32">
        <f>0</f>
        <v>0</v>
      </c>
      <c r="J252" s="32">
        <f>0</f>
        <v>0</v>
      </c>
      <c r="K252" s="32">
        <f>0</f>
        <v>0</v>
      </c>
      <c r="L252" s="32">
        <f>0</f>
        <v>0</v>
      </c>
      <c r="M252" s="32">
        <f>0</f>
        <v>0</v>
      </c>
      <c r="N252" s="32">
        <f>0</f>
        <v>0</v>
      </c>
      <c r="O252" s="32">
        <f>0</f>
        <v>0</v>
      </c>
      <c r="P252" s="32">
        <f>0</f>
        <v>0</v>
      </c>
      <c r="Q252" s="32">
        <f>0</f>
        <v>0</v>
      </c>
      <c r="R252" s="32">
        <f>0</f>
        <v>0</v>
      </c>
      <c r="S252" s="32">
        <f>0</f>
        <v>0</v>
      </c>
    </row>
    <row r="253" ht="22" customHeight="1">
      <c r="A253" s="2" t="str">
        <v>GL.OPEX.ACQ.SPEND|CORP</v>
      </c>
      <c r="B253" s="6" t="str">
        <v>Performance marketing</v>
      </c>
      <c r="C253" s="2" t="str">
        <v>CORP</v>
      </c>
      <c r="D253" s="2" t="str">
        <v>Operating expenses</v>
      </c>
      <c r="E253" s="32">
        <f>SUM(H253:S253)</f>
        <v>0</v>
      </c>
      <c r="F253" s="6" t="str">
        <v>Operating expense / Sales and marketing</v>
      </c>
      <c r="G253" s="2"/>
      <c r="H253" s="32">
        <f>0</f>
        <v>0</v>
      </c>
      <c r="I253" s="32">
        <f>0</f>
        <v>0</v>
      </c>
      <c r="J253" s="32">
        <f>0</f>
        <v>0</v>
      </c>
      <c r="K253" s="32">
        <f>0</f>
        <v>0</v>
      </c>
      <c r="L253" s="32">
        <f>0</f>
        <v>0</v>
      </c>
      <c r="M253" s="32">
        <f>0</f>
        <v>0</v>
      </c>
      <c r="N253" s="32">
        <f>0</f>
        <v>0</v>
      </c>
      <c r="O253" s="32">
        <f>0</f>
        <v>0</v>
      </c>
      <c r="P253" s="32">
        <f>0</f>
        <v>0</v>
      </c>
      <c r="Q253" s="32">
        <f>0</f>
        <v>0</v>
      </c>
      <c r="R253" s="32">
        <f>0</f>
        <v>0</v>
      </c>
      <c r="S253" s="32">
        <f>0</f>
        <v>0</v>
      </c>
    </row>
    <row r="254" ht="22" customHeight="1">
      <c r="A254" s="2" t="str">
        <v>GL.OPEX.PPL.SW|MGMT</v>
      </c>
      <c r="B254" s="6" t="str">
        <v>Employee software and AI tools</v>
      </c>
      <c r="C254" s="2" t="str">
        <v>MGMT</v>
      </c>
      <c r="D254" s="2" t="str">
        <v>Operating expenses</v>
      </c>
      <c r="E254" s="32">
        <f>SUM(H254:S254)</f>
        <v>-5400</v>
      </c>
      <c r="F254" s="6" t="str">
        <v>Operating expense / General and administrative</v>
      </c>
      <c r="G254" s="2"/>
      <c r="H254" s="31">
        <f>SUM('Posting_Inputs'!H21)</f>
        <v>-450</v>
      </c>
      <c r="I254" s="31">
        <f>SUM('Posting_Inputs'!I21)</f>
        <v>-450</v>
      </c>
      <c r="J254" s="31">
        <f>SUM('Posting_Inputs'!J21)</f>
        <v>-450</v>
      </c>
      <c r="K254" s="31">
        <f>SUM('Posting_Inputs'!K21)</f>
        <v>-450</v>
      </c>
      <c r="L254" s="31">
        <f>SUM('Posting_Inputs'!L21)</f>
        <v>-450</v>
      </c>
      <c r="M254" s="31">
        <f>SUM('Posting_Inputs'!M21)</f>
        <v>-450</v>
      </c>
      <c r="N254" s="31">
        <f>SUM('Posting_Inputs'!N21)</f>
        <v>-450</v>
      </c>
      <c r="O254" s="31">
        <f>SUM('Posting_Inputs'!O21)</f>
        <v>-450</v>
      </c>
      <c r="P254" s="31">
        <f>SUM('Posting_Inputs'!P21)</f>
        <v>-450</v>
      </c>
      <c r="Q254" s="31">
        <f>SUM('Posting_Inputs'!Q21)</f>
        <v>-450</v>
      </c>
      <c r="R254" s="31">
        <f>SUM('Posting_Inputs'!R21)</f>
        <v>-450</v>
      </c>
      <c r="S254" s="31">
        <f>SUM('Posting_Inputs'!S21)</f>
        <v>-450</v>
      </c>
    </row>
    <row r="255" ht="22" customHeight="1">
      <c r="A255" s="2" t="str">
        <v>GL.OPEX.PPL.SW|ENG</v>
      </c>
      <c r="B255" s="6" t="str">
        <v>Employee software and AI tools</v>
      </c>
      <c r="C255" s="2" t="str">
        <v>ENG</v>
      </c>
      <c r="D255" s="2" t="str">
        <v>Operating expenses</v>
      </c>
      <c r="E255" s="32">
        <f>SUM(H255:S255)</f>
        <v>-25650</v>
      </c>
      <c r="F255" s="6" t="str">
        <v>Operating expense / General and administrative</v>
      </c>
      <c r="G255" s="2"/>
      <c r="H255" s="31">
        <f>SUM('Posting_Inputs'!H33,'Posting_Inputs'!H45,'Posting_Inputs'!H57,'Posting_Inputs'!H69,'Posting_Inputs'!H105,'Posting_Inputs'!H153)</f>
        <v>-900</v>
      </c>
      <c r="I255" s="31">
        <f>SUM('Posting_Inputs'!I33,'Posting_Inputs'!I45,'Posting_Inputs'!I57,'Posting_Inputs'!I69,'Posting_Inputs'!I105,'Posting_Inputs'!I153)</f>
        <v>-1350</v>
      </c>
      <c r="J255" s="31">
        <f>SUM('Posting_Inputs'!J33,'Posting_Inputs'!J45,'Posting_Inputs'!J57,'Posting_Inputs'!J69,'Posting_Inputs'!J105,'Posting_Inputs'!J153)</f>
        <v>-1800</v>
      </c>
      <c r="K255" s="31">
        <f>SUM('Posting_Inputs'!K33,'Posting_Inputs'!K45,'Posting_Inputs'!K57,'Posting_Inputs'!K69,'Posting_Inputs'!K105,'Posting_Inputs'!K153)</f>
        <v>-1800</v>
      </c>
      <c r="L255" s="31">
        <f>SUM('Posting_Inputs'!L33,'Posting_Inputs'!L45,'Posting_Inputs'!L57,'Posting_Inputs'!L69,'Posting_Inputs'!L105,'Posting_Inputs'!L153)</f>
        <v>-2250</v>
      </c>
      <c r="M255" s="31">
        <f>SUM('Posting_Inputs'!M33,'Posting_Inputs'!M45,'Posting_Inputs'!M57,'Posting_Inputs'!M69,'Posting_Inputs'!M105,'Posting_Inputs'!M153)</f>
        <v>-2250</v>
      </c>
      <c r="N255" s="31">
        <f>SUM('Posting_Inputs'!N33,'Posting_Inputs'!N45,'Posting_Inputs'!N57,'Posting_Inputs'!N69,'Posting_Inputs'!N105,'Posting_Inputs'!N153)</f>
        <v>-2250</v>
      </c>
      <c r="O255" s="31">
        <f>SUM('Posting_Inputs'!O33,'Posting_Inputs'!O45,'Posting_Inputs'!O57,'Posting_Inputs'!O69,'Posting_Inputs'!O105,'Posting_Inputs'!O153)</f>
        <v>-2250</v>
      </c>
      <c r="P255" s="31">
        <f>SUM('Posting_Inputs'!P33,'Posting_Inputs'!P45,'Posting_Inputs'!P57,'Posting_Inputs'!P69,'Posting_Inputs'!P105,'Posting_Inputs'!P153)</f>
        <v>-2700</v>
      </c>
      <c r="Q255" s="31">
        <f>SUM('Posting_Inputs'!Q33,'Posting_Inputs'!Q45,'Posting_Inputs'!Q57,'Posting_Inputs'!Q69,'Posting_Inputs'!Q105,'Posting_Inputs'!Q153)</f>
        <v>-2700</v>
      </c>
      <c r="R255" s="31">
        <f>SUM('Posting_Inputs'!R33,'Posting_Inputs'!R45,'Posting_Inputs'!R57,'Posting_Inputs'!R69,'Posting_Inputs'!R105,'Posting_Inputs'!R153)</f>
        <v>-2700</v>
      </c>
      <c r="S255" s="31">
        <f>SUM('Posting_Inputs'!S33,'Posting_Inputs'!S45,'Posting_Inputs'!S57,'Posting_Inputs'!S69,'Posting_Inputs'!S105,'Posting_Inputs'!S153)</f>
        <v>-2700</v>
      </c>
    </row>
    <row r="256" ht="22" customHeight="1">
      <c r="A256" s="2" t="str">
        <v>GL.OPEX.PPL.SW|COMP</v>
      </c>
      <c r="B256" s="6" t="str">
        <v>Employee software and AI tools</v>
      </c>
      <c r="C256" s="2" t="str">
        <v>COMP</v>
      </c>
      <c r="D256" s="2" t="str">
        <v>Operating expenses</v>
      </c>
      <c r="E256" s="32">
        <f>SUM(H256:S256)</f>
        <v>-5850</v>
      </c>
      <c r="F256" s="6" t="str">
        <v>Operating expense / General and administrative</v>
      </c>
      <c r="G256" s="2"/>
      <c r="H256" s="31">
        <f>SUM('Posting_Inputs'!H81,'Posting_Inputs'!H141,'Posting_Inputs'!H189)</f>
        <v>0</v>
      </c>
      <c r="I256" s="31">
        <f>SUM('Posting_Inputs'!I81,'Posting_Inputs'!I141,'Posting_Inputs'!I189)</f>
        <v>0</v>
      </c>
      <c r="J256" s="31">
        <f>SUM('Posting_Inputs'!J81,'Posting_Inputs'!J141,'Posting_Inputs'!J189)</f>
        <v>0</v>
      </c>
      <c r="K256" s="31">
        <f>SUM('Posting_Inputs'!K81,'Posting_Inputs'!K141,'Posting_Inputs'!K189)</f>
        <v>-450</v>
      </c>
      <c r="L256" s="31">
        <f>SUM('Posting_Inputs'!L81,'Posting_Inputs'!L141,'Posting_Inputs'!L189)</f>
        <v>-450</v>
      </c>
      <c r="M256" s="31">
        <f>SUM('Posting_Inputs'!M81,'Posting_Inputs'!M141,'Posting_Inputs'!M189)</f>
        <v>-450</v>
      </c>
      <c r="N256" s="31">
        <f>SUM('Posting_Inputs'!N81,'Posting_Inputs'!N141,'Posting_Inputs'!N189)</f>
        <v>-450</v>
      </c>
      <c r="O256" s="31">
        <f>SUM('Posting_Inputs'!O81,'Posting_Inputs'!O141,'Posting_Inputs'!O189)</f>
        <v>-450</v>
      </c>
      <c r="P256" s="31">
        <f>SUM('Posting_Inputs'!P81,'Posting_Inputs'!P141,'Posting_Inputs'!P189)</f>
        <v>-900</v>
      </c>
      <c r="Q256" s="31">
        <f>SUM('Posting_Inputs'!Q81,'Posting_Inputs'!Q141,'Posting_Inputs'!Q189)</f>
        <v>-900</v>
      </c>
      <c r="R256" s="31">
        <f>SUM('Posting_Inputs'!R81,'Posting_Inputs'!R141,'Posting_Inputs'!R189)</f>
        <v>-900</v>
      </c>
      <c r="S256" s="31">
        <f>SUM('Posting_Inputs'!S81,'Posting_Inputs'!S141,'Posting_Inputs'!S189)</f>
        <v>-900</v>
      </c>
    </row>
    <row r="257" ht="22" customHeight="1">
      <c r="A257" s="2" t="str">
        <v>GL.OPEX.PPL.SW|PROD</v>
      </c>
      <c r="B257" s="6" t="str">
        <v>Employee software and AI tools</v>
      </c>
      <c r="C257" s="2" t="str">
        <v>PROD</v>
      </c>
      <c r="D257" s="2" t="str">
        <v>Operating expenses</v>
      </c>
      <c r="E257" s="32">
        <f>SUM(H257:S257)</f>
        <v>-4050</v>
      </c>
      <c r="F257" s="6" t="str">
        <v>Operating expense / General and administrative</v>
      </c>
      <c r="G257" s="2"/>
      <c r="H257" s="31">
        <f>SUM('Posting_Inputs'!H93)</f>
        <v>0</v>
      </c>
      <c r="I257" s="31">
        <f>SUM('Posting_Inputs'!I93)</f>
        <v>0</v>
      </c>
      <c r="J257" s="31">
        <f>SUM('Posting_Inputs'!J93)</f>
        <v>0</v>
      </c>
      <c r="K257" s="31">
        <f>SUM('Posting_Inputs'!K93)</f>
        <v>-450</v>
      </c>
      <c r="L257" s="31">
        <f>SUM('Posting_Inputs'!L93)</f>
        <v>-450</v>
      </c>
      <c r="M257" s="31">
        <f>SUM('Posting_Inputs'!M93)</f>
        <v>-450</v>
      </c>
      <c r="N257" s="31">
        <f>SUM('Posting_Inputs'!N93)</f>
        <v>-450</v>
      </c>
      <c r="O257" s="31">
        <f>SUM('Posting_Inputs'!O93)</f>
        <v>-450</v>
      </c>
      <c r="P257" s="31">
        <f>SUM('Posting_Inputs'!P93)</f>
        <v>-450</v>
      </c>
      <c r="Q257" s="31">
        <f>SUM('Posting_Inputs'!Q93)</f>
        <v>-450</v>
      </c>
      <c r="R257" s="31">
        <f>SUM('Posting_Inputs'!R93)</f>
        <v>-450</v>
      </c>
      <c r="S257" s="31">
        <f>SUM('Posting_Inputs'!S93)</f>
        <v>-450</v>
      </c>
    </row>
    <row r="258" ht="22" customHeight="1">
      <c r="A258" s="2" t="str">
        <v>GL.OPEX.PPL.SW|MKT</v>
      </c>
      <c r="B258" s="6" t="str">
        <v>Employee software and AI tools</v>
      </c>
      <c r="C258" s="2" t="str">
        <v>MKT</v>
      </c>
      <c r="D258" s="2" t="str">
        <v>Operating expenses</v>
      </c>
      <c r="E258" s="32">
        <f>SUM(H258:S258)</f>
        <v>-4500</v>
      </c>
      <c r="F258" s="6" t="str">
        <v>Operating expense / General and administrative</v>
      </c>
      <c r="G258" s="2"/>
      <c r="H258" s="31">
        <f>SUM('Posting_Inputs'!H117,'Posting_Inputs'!H129)</f>
        <v>0</v>
      </c>
      <c r="I258" s="31">
        <f>SUM('Posting_Inputs'!I117,'Posting_Inputs'!I129)</f>
        <v>0</v>
      </c>
      <c r="J258" s="31">
        <f>SUM('Posting_Inputs'!J117,'Posting_Inputs'!J129)</f>
        <v>0</v>
      </c>
      <c r="K258" s="31">
        <f>SUM('Posting_Inputs'!K117,'Posting_Inputs'!K129)</f>
        <v>0</v>
      </c>
      <c r="L258" s="31">
        <f>SUM('Posting_Inputs'!L117,'Posting_Inputs'!L129)</f>
        <v>0</v>
      </c>
      <c r="M258" s="31">
        <f>SUM('Posting_Inputs'!M117,'Posting_Inputs'!M129)</f>
        <v>0</v>
      </c>
      <c r="N258" s="31">
        <f>SUM('Posting_Inputs'!N117,'Posting_Inputs'!N129)</f>
        <v>0</v>
      </c>
      <c r="O258" s="31">
        <f>SUM('Posting_Inputs'!O117,'Posting_Inputs'!O129)</f>
        <v>-900</v>
      </c>
      <c r="P258" s="31">
        <f>SUM('Posting_Inputs'!P117,'Posting_Inputs'!P129)</f>
        <v>-900</v>
      </c>
      <c r="Q258" s="31">
        <f>SUM('Posting_Inputs'!Q117,'Posting_Inputs'!Q129)</f>
        <v>-900</v>
      </c>
      <c r="R258" s="31">
        <f>SUM('Posting_Inputs'!R117,'Posting_Inputs'!R129)</f>
        <v>-900</v>
      </c>
      <c r="S258" s="31">
        <f>SUM('Posting_Inputs'!S117,'Posting_Inputs'!S129)</f>
        <v>-900</v>
      </c>
    </row>
    <row r="259" ht="22" customHeight="1">
      <c r="A259" s="2" t="str">
        <v>GL.OPEX.PPL.SW|SUP</v>
      </c>
      <c r="B259" s="6" t="str">
        <v>Employee software and AI tools</v>
      </c>
      <c r="C259" s="2" t="str">
        <v>SUP</v>
      </c>
      <c r="D259" s="2" t="str">
        <v>Operating expenses</v>
      </c>
      <c r="E259" s="32">
        <f>SUM(H259:S259)</f>
        <v>-1350</v>
      </c>
      <c r="F259" s="6" t="str">
        <v>Operating expense / General and administrative</v>
      </c>
      <c r="G259" s="2"/>
      <c r="H259" s="31">
        <f>SUM('Posting_Inputs'!H165)</f>
        <v>0</v>
      </c>
      <c r="I259" s="31">
        <f>SUM('Posting_Inputs'!I165)</f>
        <v>0</v>
      </c>
      <c r="J259" s="31">
        <f>SUM('Posting_Inputs'!J165)</f>
        <v>0</v>
      </c>
      <c r="K259" s="31">
        <f>SUM('Posting_Inputs'!K165)</f>
        <v>0</v>
      </c>
      <c r="L259" s="31">
        <f>SUM('Posting_Inputs'!L165)</f>
        <v>0</v>
      </c>
      <c r="M259" s="31">
        <f>SUM('Posting_Inputs'!M165)</f>
        <v>0</v>
      </c>
      <c r="N259" s="31">
        <f>SUM('Posting_Inputs'!N165)</f>
        <v>0</v>
      </c>
      <c r="O259" s="31">
        <f>SUM('Posting_Inputs'!O165)</f>
        <v>0</v>
      </c>
      <c r="P259" s="31">
        <f>SUM('Posting_Inputs'!P165)</f>
        <v>0</v>
      </c>
      <c r="Q259" s="31">
        <f>SUM('Posting_Inputs'!Q165)</f>
        <v>-450</v>
      </c>
      <c r="R259" s="31">
        <f>SUM('Posting_Inputs'!R165)</f>
        <v>-450</v>
      </c>
      <c r="S259" s="31">
        <f>SUM('Posting_Inputs'!S165)</f>
        <v>-450</v>
      </c>
    </row>
    <row r="260" ht="22" customHeight="1">
      <c r="A260" s="2" t="str">
        <v>GL.OPEX.PPL.SW|FIN</v>
      </c>
      <c r="B260" s="6" t="str">
        <v>Employee software and AI tools</v>
      </c>
      <c r="C260" s="2" t="str">
        <v>FIN</v>
      </c>
      <c r="D260" s="2" t="str">
        <v>Operating expenses</v>
      </c>
      <c r="E260" s="32">
        <f>SUM(H260:S260)</f>
        <v>0</v>
      </c>
      <c r="F260" s="6" t="str">
        <v>Operating expense / General and administrative</v>
      </c>
      <c r="G260" s="2"/>
      <c r="H260" s="31">
        <f>SUM('Posting_Inputs'!H177)</f>
        <v>0</v>
      </c>
      <c r="I260" s="31">
        <f>SUM('Posting_Inputs'!I177)</f>
        <v>0</v>
      </c>
      <c r="J260" s="31">
        <f>SUM('Posting_Inputs'!J177)</f>
        <v>0</v>
      </c>
      <c r="K260" s="31">
        <f>SUM('Posting_Inputs'!K177)</f>
        <v>0</v>
      </c>
      <c r="L260" s="31">
        <f>SUM('Posting_Inputs'!L177)</f>
        <v>0</v>
      </c>
      <c r="M260" s="31">
        <f>SUM('Posting_Inputs'!M177)</f>
        <v>0</v>
      </c>
      <c r="N260" s="31">
        <f>SUM('Posting_Inputs'!N177)</f>
        <v>0</v>
      </c>
      <c r="O260" s="31">
        <f>SUM('Posting_Inputs'!O177)</f>
        <v>0</v>
      </c>
      <c r="P260" s="31">
        <f>SUM('Posting_Inputs'!P177)</f>
        <v>0</v>
      </c>
      <c r="Q260" s="31">
        <f>SUM('Posting_Inputs'!Q177)</f>
        <v>0</v>
      </c>
      <c r="R260" s="31">
        <f>SUM('Posting_Inputs'!R177)</f>
        <v>0</v>
      </c>
      <c r="S260" s="31">
        <f>SUM('Posting_Inputs'!S177)</f>
        <v>0</v>
      </c>
    </row>
    <row r="261" ht="22" customHeight="1">
      <c r="A261" s="2" t="str">
        <v>GL.OPEX.PPL.SW|SALES</v>
      </c>
      <c r="B261" s="6" t="str">
        <v>Employee software and AI tools</v>
      </c>
      <c r="C261" s="2" t="str">
        <v>SALES</v>
      </c>
      <c r="D261" s="2" t="str">
        <v>Operating expenses</v>
      </c>
      <c r="E261" s="32">
        <f>SUM(H261:S261)</f>
        <v>0</v>
      </c>
      <c r="F261" s="6" t="str">
        <v>Operating expense / General and administrative</v>
      </c>
      <c r="G261" s="2"/>
      <c r="H261" s="31">
        <f>SUM('Posting_Inputs'!H201)</f>
        <v>0</v>
      </c>
      <c r="I261" s="31">
        <f>SUM('Posting_Inputs'!I201)</f>
        <v>0</v>
      </c>
      <c r="J261" s="31">
        <f>SUM('Posting_Inputs'!J201)</f>
        <v>0</v>
      </c>
      <c r="K261" s="31">
        <f>SUM('Posting_Inputs'!K201)</f>
        <v>0</v>
      </c>
      <c r="L261" s="31">
        <f>SUM('Posting_Inputs'!L201)</f>
        <v>0</v>
      </c>
      <c r="M261" s="31">
        <f>SUM('Posting_Inputs'!M201)</f>
        <v>0</v>
      </c>
      <c r="N261" s="31">
        <f>SUM('Posting_Inputs'!N201)</f>
        <v>0</v>
      </c>
      <c r="O261" s="31">
        <f>SUM('Posting_Inputs'!O201)</f>
        <v>0</v>
      </c>
      <c r="P261" s="31">
        <f>SUM('Posting_Inputs'!P201)</f>
        <v>0</v>
      </c>
      <c r="Q261" s="31">
        <f>SUM('Posting_Inputs'!Q201)</f>
        <v>0</v>
      </c>
      <c r="R261" s="31">
        <f>SUM('Posting_Inputs'!R201)</f>
        <v>0</v>
      </c>
      <c r="S261" s="31">
        <f>SUM('Posting_Inputs'!S201)</f>
        <v>0</v>
      </c>
    </row>
    <row r="262" ht="22" customHeight="1">
      <c r="A262" s="2" t="str">
        <v>GL.OPEX.PPL.SW|CORP</v>
      </c>
      <c r="B262" s="6" t="str">
        <v>Employee software and AI tools</v>
      </c>
      <c r="C262" s="2" t="str">
        <v>CORP</v>
      </c>
      <c r="D262" s="2" t="str">
        <v>Operating expenses</v>
      </c>
      <c r="E262" s="32">
        <f>SUM(H262:S262)</f>
        <v>0</v>
      </c>
      <c r="F262" s="6" t="str">
        <v>Operating expense / General and administrative</v>
      </c>
      <c r="G262" s="2"/>
      <c r="H262" s="32">
        <f>0</f>
        <v>0</v>
      </c>
      <c r="I262" s="32">
        <f>0</f>
        <v>0</v>
      </c>
      <c r="J262" s="32">
        <f>0</f>
        <v>0</v>
      </c>
      <c r="K262" s="32">
        <f>0</f>
        <v>0</v>
      </c>
      <c r="L262" s="32">
        <f>0</f>
        <v>0</v>
      </c>
      <c r="M262" s="32">
        <f>0</f>
        <v>0</v>
      </c>
      <c r="N262" s="32">
        <f>0</f>
        <v>0</v>
      </c>
      <c r="O262" s="32">
        <f>0</f>
        <v>0</v>
      </c>
      <c r="P262" s="32">
        <f>0</f>
        <v>0</v>
      </c>
      <c r="Q262" s="32">
        <f>0</f>
        <v>0</v>
      </c>
      <c r="R262" s="32">
        <f>0</f>
        <v>0</v>
      </c>
      <c r="S262" s="32">
        <f>0</f>
        <v>0</v>
      </c>
    </row>
    <row r="263" ht="22" customHeight="1">
      <c r="A263" s="2" t="str">
        <v>GL.OPEX.PPL.RECRUIT|MGMT</v>
      </c>
      <c r="B263" s="6" t="str">
        <v>Recruiting costs</v>
      </c>
      <c r="C263" s="2" t="str">
        <v>MGMT</v>
      </c>
      <c r="D263" s="2" t="str">
        <v>Operating expenses</v>
      </c>
      <c r="E263" s="32">
        <f>SUM(H263:S263)</f>
        <v>0</v>
      </c>
      <c r="F263" s="6" t="str">
        <v>Operating expense / General and administrative</v>
      </c>
      <c r="G263" s="2"/>
      <c r="H263" s="31">
        <f>SUM('Posting_Inputs'!H20)</f>
        <v>0</v>
      </c>
      <c r="I263" s="31">
        <f>SUM('Posting_Inputs'!I20)</f>
        <v>0</v>
      </c>
      <c r="J263" s="31">
        <f>SUM('Posting_Inputs'!J20)</f>
        <v>0</v>
      </c>
      <c r="K263" s="31">
        <f>SUM('Posting_Inputs'!K20)</f>
        <v>0</v>
      </c>
      <c r="L263" s="31">
        <f>SUM('Posting_Inputs'!L20)</f>
        <v>0</v>
      </c>
      <c r="M263" s="31">
        <f>SUM('Posting_Inputs'!M20)</f>
        <v>0</v>
      </c>
      <c r="N263" s="31">
        <f>SUM('Posting_Inputs'!N20)</f>
        <v>0</v>
      </c>
      <c r="O263" s="31">
        <f>SUM('Posting_Inputs'!O20)</f>
        <v>0</v>
      </c>
      <c r="P263" s="31">
        <f>SUM('Posting_Inputs'!P20)</f>
        <v>0</v>
      </c>
      <c r="Q263" s="31">
        <f>SUM('Posting_Inputs'!Q20)</f>
        <v>0</v>
      </c>
      <c r="R263" s="31">
        <f>SUM('Posting_Inputs'!R20)</f>
        <v>0</v>
      </c>
      <c r="S263" s="31">
        <f>SUM('Posting_Inputs'!S20)</f>
        <v>0</v>
      </c>
    </row>
    <row r="264" ht="22" customHeight="1">
      <c r="A264" s="2" t="str">
        <v>GL.OPEX.PPL.RECRUIT|ENG</v>
      </c>
      <c r="B264" s="6" t="str">
        <v>Recruiting costs</v>
      </c>
      <c r="C264" s="2" t="str">
        <v>ENG</v>
      </c>
      <c r="D264" s="2" t="str">
        <v>Operating expenses</v>
      </c>
      <c r="E264" s="32">
        <f>SUM(H264:S264)</f>
        <v>-45177</v>
      </c>
      <c r="F264" s="6" t="str">
        <v>Operating expense / General and administrative</v>
      </c>
      <c r="G264" s="2"/>
      <c r="H264" s="31">
        <f>SUM('Posting_Inputs'!H32,'Posting_Inputs'!H44,'Posting_Inputs'!H56,'Posting_Inputs'!H68,'Posting_Inputs'!H104,'Posting_Inputs'!H152)</f>
        <v>-9615</v>
      </c>
      <c r="I264" s="31">
        <f>SUM('Posting_Inputs'!I32,'Posting_Inputs'!I44,'Posting_Inputs'!I56,'Posting_Inputs'!I68,'Posting_Inputs'!I104,'Posting_Inputs'!I152)</f>
        <v>-9615</v>
      </c>
      <c r="J264" s="31">
        <f>SUM('Posting_Inputs'!J32,'Posting_Inputs'!J44,'Posting_Inputs'!J56,'Posting_Inputs'!J68,'Posting_Inputs'!J104,'Posting_Inputs'!J152)</f>
        <v>-8580</v>
      </c>
      <c r="K264" s="31">
        <f>SUM('Posting_Inputs'!K32,'Posting_Inputs'!K44,'Posting_Inputs'!K56,'Posting_Inputs'!K68,'Posting_Inputs'!K104,'Posting_Inputs'!K152)</f>
        <v>0</v>
      </c>
      <c r="L264" s="31">
        <f>SUM('Posting_Inputs'!L32,'Posting_Inputs'!L44,'Posting_Inputs'!L56,'Posting_Inputs'!L68,'Posting_Inputs'!L104,'Posting_Inputs'!L152)</f>
        <v>-8580</v>
      </c>
      <c r="M264" s="31">
        <f>SUM('Posting_Inputs'!M32,'Posting_Inputs'!M44,'Posting_Inputs'!M56,'Posting_Inputs'!M68,'Posting_Inputs'!M104,'Posting_Inputs'!M152)</f>
        <v>0</v>
      </c>
      <c r="N264" s="31">
        <f>SUM('Posting_Inputs'!N32,'Posting_Inputs'!N44,'Posting_Inputs'!N56,'Posting_Inputs'!N68,'Posting_Inputs'!N104,'Posting_Inputs'!N152)</f>
        <v>0</v>
      </c>
      <c r="O264" s="31">
        <f>SUM('Posting_Inputs'!O32,'Posting_Inputs'!O44,'Posting_Inputs'!O56,'Posting_Inputs'!O68,'Posting_Inputs'!O104,'Posting_Inputs'!O152)</f>
        <v>0</v>
      </c>
      <c r="P264" s="31">
        <f>SUM('Posting_Inputs'!P32,'Posting_Inputs'!P44,'Posting_Inputs'!P56,'Posting_Inputs'!P68,'Posting_Inputs'!P104,'Posting_Inputs'!P152)</f>
        <v>-8787</v>
      </c>
      <c r="Q264" s="31">
        <f>SUM('Posting_Inputs'!Q32,'Posting_Inputs'!Q44,'Posting_Inputs'!Q56,'Posting_Inputs'!Q68,'Posting_Inputs'!Q104,'Posting_Inputs'!Q152)</f>
        <v>0</v>
      </c>
      <c r="R264" s="31">
        <f>SUM('Posting_Inputs'!R32,'Posting_Inputs'!R44,'Posting_Inputs'!R56,'Posting_Inputs'!R68,'Posting_Inputs'!R104,'Posting_Inputs'!R152)</f>
        <v>0</v>
      </c>
      <c r="S264" s="31">
        <f>SUM('Posting_Inputs'!S32,'Posting_Inputs'!S44,'Posting_Inputs'!S56,'Posting_Inputs'!S68,'Posting_Inputs'!S104,'Posting_Inputs'!S152)</f>
        <v>0</v>
      </c>
    </row>
    <row r="265" ht="22" customHeight="1">
      <c r="A265" s="2" t="str">
        <v>GL.OPEX.PPL.RECRUIT|COMP</v>
      </c>
      <c r="B265" s="6" t="str">
        <v>Recruiting costs</v>
      </c>
      <c r="C265" s="2" t="str">
        <v>COMP</v>
      </c>
      <c r="D265" s="2" t="str">
        <v>Operating expenses</v>
      </c>
      <c r="E265" s="32">
        <f>SUM(H265:S265)</f>
        <v>-19230</v>
      </c>
      <c r="F265" s="6" t="str">
        <v>Operating expense / General and administrative</v>
      </c>
      <c r="G265" s="2"/>
      <c r="H265" s="31">
        <f>SUM('Posting_Inputs'!H80,'Posting_Inputs'!H140,'Posting_Inputs'!H188)</f>
        <v>0</v>
      </c>
      <c r="I265" s="31">
        <f>SUM('Posting_Inputs'!I80,'Posting_Inputs'!I140,'Posting_Inputs'!I188)</f>
        <v>0</v>
      </c>
      <c r="J265" s="31">
        <f>SUM('Posting_Inputs'!J80,'Posting_Inputs'!J140,'Posting_Inputs'!J188)</f>
        <v>0</v>
      </c>
      <c r="K265" s="31">
        <f>SUM('Posting_Inputs'!K80,'Posting_Inputs'!K140,'Posting_Inputs'!K188)</f>
        <v>-9615</v>
      </c>
      <c r="L265" s="31">
        <f>SUM('Posting_Inputs'!L80,'Posting_Inputs'!L140,'Posting_Inputs'!L188)</f>
        <v>0</v>
      </c>
      <c r="M265" s="31">
        <f>SUM('Posting_Inputs'!M80,'Posting_Inputs'!M140,'Posting_Inputs'!M188)</f>
        <v>0</v>
      </c>
      <c r="N265" s="31">
        <f>SUM('Posting_Inputs'!N80,'Posting_Inputs'!N140,'Posting_Inputs'!N188)</f>
        <v>0</v>
      </c>
      <c r="O265" s="31">
        <f>SUM('Posting_Inputs'!O80,'Posting_Inputs'!O140,'Posting_Inputs'!O188)</f>
        <v>0</v>
      </c>
      <c r="P265" s="31">
        <f>SUM('Posting_Inputs'!P80,'Posting_Inputs'!P140,'Posting_Inputs'!P188)</f>
        <v>-9615</v>
      </c>
      <c r="Q265" s="31">
        <f>SUM('Posting_Inputs'!Q80,'Posting_Inputs'!Q140,'Posting_Inputs'!Q188)</f>
        <v>0</v>
      </c>
      <c r="R265" s="31">
        <f>SUM('Posting_Inputs'!R80,'Posting_Inputs'!R140,'Posting_Inputs'!R188)</f>
        <v>0</v>
      </c>
      <c r="S265" s="31">
        <f>SUM('Posting_Inputs'!S80,'Posting_Inputs'!S140,'Posting_Inputs'!S188)</f>
        <v>0</v>
      </c>
    </row>
    <row r="266" ht="22" customHeight="1">
      <c r="A266" s="2" t="str">
        <v>GL.OPEX.PPL.RECRUIT|PROD</v>
      </c>
      <c r="B266" s="6" t="str">
        <v>Recruiting costs</v>
      </c>
      <c r="C266" s="2" t="str">
        <v>PROD</v>
      </c>
      <c r="D266" s="2" t="str">
        <v>Operating expenses</v>
      </c>
      <c r="E266" s="32">
        <f>SUM(H266:S266)</f>
        <v>-7545</v>
      </c>
      <c r="F266" s="6" t="str">
        <v>Operating expense / General and administrative</v>
      </c>
      <c r="G266" s="2"/>
      <c r="H266" s="31">
        <f>SUM('Posting_Inputs'!H92)</f>
        <v>0</v>
      </c>
      <c r="I266" s="31">
        <f>SUM('Posting_Inputs'!I92)</f>
        <v>0</v>
      </c>
      <c r="J266" s="31">
        <f>SUM('Posting_Inputs'!J92)</f>
        <v>0</v>
      </c>
      <c r="K266" s="31">
        <f>SUM('Posting_Inputs'!K92)</f>
        <v>-7545</v>
      </c>
      <c r="L266" s="31">
        <f>SUM('Posting_Inputs'!L92)</f>
        <v>0</v>
      </c>
      <c r="M266" s="31">
        <f>SUM('Posting_Inputs'!M92)</f>
        <v>0</v>
      </c>
      <c r="N266" s="31">
        <f>SUM('Posting_Inputs'!N92)</f>
        <v>0</v>
      </c>
      <c r="O266" s="31">
        <f>SUM('Posting_Inputs'!O92)</f>
        <v>0</v>
      </c>
      <c r="P266" s="31">
        <f>SUM('Posting_Inputs'!P92)</f>
        <v>0</v>
      </c>
      <c r="Q266" s="31">
        <f>SUM('Posting_Inputs'!Q92)</f>
        <v>0</v>
      </c>
      <c r="R266" s="31">
        <f>SUM('Posting_Inputs'!R92)</f>
        <v>0</v>
      </c>
      <c r="S266" s="31">
        <f>SUM('Posting_Inputs'!S92)</f>
        <v>0</v>
      </c>
    </row>
    <row r="267" ht="22" customHeight="1">
      <c r="A267" s="2" t="str">
        <v>GL.OPEX.PPL.RECRUIT|MKT</v>
      </c>
      <c r="B267" s="6" t="str">
        <v>Recruiting costs</v>
      </c>
      <c r="C267" s="2" t="str">
        <v>MKT</v>
      </c>
      <c r="D267" s="2" t="str">
        <v>Operating expenses</v>
      </c>
      <c r="E267" s="32">
        <f>SUM(H267:S267)</f>
        <v>-11985</v>
      </c>
      <c r="F267" s="6" t="str">
        <v>Operating expense / General and administrative</v>
      </c>
      <c r="G267" s="2"/>
      <c r="H267" s="31">
        <f>SUM('Posting_Inputs'!H116,'Posting_Inputs'!H128)</f>
        <v>0</v>
      </c>
      <c r="I267" s="31">
        <f>SUM('Posting_Inputs'!I116,'Posting_Inputs'!I128)</f>
        <v>0</v>
      </c>
      <c r="J267" s="31">
        <f>SUM('Posting_Inputs'!J116,'Posting_Inputs'!J128)</f>
        <v>0</v>
      </c>
      <c r="K267" s="31">
        <f>SUM('Posting_Inputs'!K116,'Posting_Inputs'!K128)</f>
        <v>0</v>
      </c>
      <c r="L267" s="31">
        <f>SUM('Posting_Inputs'!L116,'Posting_Inputs'!L128)</f>
        <v>0</v>
      </c>
      <c r="M267" s="31">
        <f>SUM('Posting_Inputs'!M116,'Posting_Inputs'!M128)</f>
        <v>0</v>
      </c>
      <c r="N267" s="31">
        <f>SUM('Posting_Inputs'!N116,'Posting_Inputs'!N128)</f>
        <v>0</v>
      </c>
      <c r="O267" s="31">
        <f>SUM('Posting_Inputs'!O116,'Posting_Inputs'!O128)</f>
        <v>-11985</v>
      </c>
      <c r="P267" s="31">
        <f>SUM('Posting_Inputs'!P116,'Posting_Inputs'!P128)</f>
        <v>0</v>
      </c>
      <c r="Q267" s="31">
        <f>SUM('Posting_Inputs'!Q116,'Posting_Inputs'!Q128)</f>
        <v>0</v>
      </c>
      <c r="R267" s="31">
        <f>SUM('Posting_Inputs'!R116,'Posting_Inputs'!R128)</f>
        <v>0</v>
      </c>
      <c r="S267" s="31">
        <f>SUM('Posting_Inputs'!S116,'Posting_Inputs'!S128)</f>
        <v>0</v>
      </c>
    </row>
    <row r="268" ht="22" customHeight="1">
      <c r="A268" s="2" t="str">
        <v>GL.OPEX.PPL.RECRUIT|SUP</v>
      </c>
      <c r="B268" s="6" t="str">
        <v>Recruiting costs</v>
      </c>
      <c r="C268" s="2" t="str">
        <v>SUP</v>
      </c>
      <c r="D268" s="2" t="str">
        <v>Operating expenses</v>
      </c>
      <c r="E268" s="32">
        <f>SUM(H268:S268)</f>
        <v>-4957.5</v>
      </c>
      <c r="F268" s="6" t="str">
        <v>Operating expense / General and administrative</v>
      </c>
      <c r="G268" s="2"/>
      <c r="H268" s="31">
        <f>SUM('Posting_Inputs'!H164)</f>
        <v>0</v>
      </c>
      <c r="I268" s="31">
        <f>SUM('Posting_Inputs'!I164)</f>
        <v>0</v>
      </c>
      <c r="J268" s="31">
        <f>SUM('Posting_Inputs'!J164)</f>
        <v>0</v>
      </c>
      <c r="K268" s="31">
        <f>SUM('Posting_Inputs'!K164)</f>
        <v>0</v>
      </c>
      <c r="L268" s="31">
        <f>SUM('Posting_Inputs'!L164)</f>
        <v>0</v>
      </c>
      <c r="M268" s="31">
        <f>SUM('Posting_Inputs'!M164)</f>
        <v>0</v>
      </c>
      <c r="N268" s="31">
        <f>SUM('Posting_Inputs'!N164)</f>
        <v>0</v>
      </c>
      <c r="O268" s="31">
        <f>SUM('Posting_Inputs'!O164)</f>
        <v>0</v>
      </c>
      <c r="P268" s="31">
        <f>SUM('Posting_Inputs'!P164)</f>
        <v>0</v>
      </c>
      <c r="Q268" s="31">
        <f>SUM('Posting_Inputs'!Q164)</f>
        <v>-4957.5</v>
      </c>
      <c r="R268" s="31">
        <f>SUM('Posting_Inputs'!R164)</f>
        <v>0</v>
      </c>
      <c r="S268" s="31">
        <f>SUM('Posting_Inputs'!S164)</f>
        <v>0</v>
      </c>
    </row>
    <row r="269" ht="22" customHeight="1">
      <c r="A269" s="2" t="str">
        <v>GL.OPEX.PPL.RECRUIT|FIN</v>
      </c>
      <c r="B269" s="6" t="str">
        <v>Recruiting costs</v>
      </c>
      <c r="C269" s="2" t="str">
        <v>FIN</v>
      </c>
      <c r="D269" s="2" t="str">
        <v>Operating expenses</v>
      </c>
      <c r="E269" s="32">
        <f>SUM(H269:S269)</f>
        <v>0</v>
      </c>
      <c r="F269" s="6" t="str">
        <v>Operating expense / General and administrative</v>
      </c>
      <c r="G269" s="2"/>
      <c r="H269" s="31">
        <f>SUM('Posting_Inputs'!H176)</f>
        <v>0</v>
      </c>
      <c r="I269" s="31">
        <f>SUM('Posting_Inputs'!I176)</f>
        <v>0</v>
      </c>
      <c r="J269" s="31">
        <f>SUM('Posting_Inputs'!J176)</f>
        <v>0</v>
      </c>
      <c r="K269" s="31">
        <f>SUM('Posting_Inputs'!K176)</f>
        <v>0</v>
      </c>
      <c r="L269" s="31">
        <f>SUM('Posting_Inputs'!L176)</f>
        <v>0</v>
      </c>
      <c r="M269" s="31">
        <f>SUM('Posting_Inputs'!M176)</f>
        <v>0</v>
      </c>
      <c r="N269" s="31">
        <f>SUM('Posting_Inputs'!N176)</f>
        <v>0</v>
      </c>
      <c r="O269" s="31">
        <f>SUM('Posting_Inputs'!O176)</f>
        <v>0</v>
      </c>
      <c r="P269" s="31">
        <f>SUM('Posting_Inputs'!P176)</f>
        <v>0</v>
      </c>
      <c r="Q269" s="31">
        <f>SUM('Posting_Inputs'!Q176)</f>
        <v>0</v>
      </c>
      <c r="R269" s="31">
        <f>SUM('Posting_Inputs'!R176)</f>
        <v>0</v>
      </c>
      <c r="S269" s="31">
        <f>SUM('Posting_Inputs'!S176)</f>
        <v>0</v>
      </c>
    </row>
    <row r="270" ht="22" customHeight="1">
      <c r="A270" s="2" t="str">
        <v>GL.OPEX.PPL.RECRUIT|SALES</v>
      </c>
      <c r="B270" s="6" t="str">
        <v>Recruiting costs</v>
      </c>
      <c r="C270" s="2" t="str">
        <v>SALES</v>
      </c>
      <c r="D270" s="2" t="str">
        <v>Operating expenses</v>
      </c>
      <c r="E270" s="32">
        <f>SUM(H270:S270)</f>
        <v>0</v>
      </c>
      <c r="F270" s="6" t="str">
        <v>Operating expense / General and administrative</v>
      </c>
      <c r="G270" s="2"/>
      <c r="H270" s="31">
        <f>SUM('Posting_Inputs'!H200)</f>
        <v>0</v>
      </c>
      <c r="I270" s="31">
        <f>SUM('Posting_Inputs'!I200)</f>
        <v>0</v>
      </c>
      <c r="J270" s="31">
        <f>SUM('Posting_Inputs'!J200)</f>
        <v>0</v>
      </c>
      <c r="K270" s="31">
        <f>SUM('Posting_Inputs'!K200)</f>
        <v>0</v>
      </c>
      <c r="L270" s="31">
        <f>SUM('Posting_Inputs'!L200)</f>
        <v>0</v>
      </c>
      <c r="M270" s="31">
        <f>SUM('Posting_Inputs'!M200)</f>
        <v>0</v>
      </c>
      <c r="N270" s="31">
        <f>SUM('Posting_Inputs'!N200)</f>
        <v>0</v>
      </c>
      <c r="O270" s="31">
        <f>SUM('Posting_Inputs'!O200)</f>
        <v>0</v>
      </c>
      <c r="P270" s="31">
        <f>SUM('Posting_Inputs'!P200)</f>
        <v>0</v>
      </c>
      <c r="Q270" s="31">
        <f>SUM('Posting_Inputs'!Q200)</f>
        <v>0</v>
      </c>
      <c r="R270" s="31">
        <f>SUM('Posting_Inputs'!R200)</f>
        <v>0</v>
      </c>
      <c r="S270" s="31">
        <f>SUM('Posting_Inputs'!S200)</f>
        <v>0</v>
      </c>
    </row>
    <row r="271" ht="22" customHeight="1">
      <c r="A271" s="2" t="str">
        <v>GL.OPEX.PPL.RECRUIT|CORP</v>
      </c>
      <c r="B271" s="6" t="str">
        <v>Recruiting costs</v>
      </c>
      <c r="C271" s="2" t="str">
        <v>CORP</v>
      </c>
      <c r="D271" s="2" t="str">
        <v>Operating expenses</v>
      </c>
      <c r="E271" s="32">
        <f>SUM(H271:S271)</f>
        <v>0</v>
      </c>
      <c r="F271" s="6" t="str">
        <v>Operating expense / General and administrative</v>
      </c>
      <c r="G271" s="2"/>
      <c r="H271" s="32">
        <f>0</f>
        <v>0</v>
      </c>
      <c r="I271" s="32">
        <f>0</f>
        <v>0</v>
      </c>
      <c r="J271" s="32">
        <f>0</f>
        <v>0</v>
      </c>
      <c r="K271" s="32">
        <f>0</f>
        <v>0</v>
      </c>
      <c r="L271" s="32">
        <f>0</f>
        <v>0</v>
      </c>
      <c r="M271" s="32">
        <f>0</f>
        <v>0</v>
      </c>
      <c r="N271" s="32">
        <f>0</f>
        <v>0</v>
      </c>
      <c r="O271" s="32">
        <f>0</f>
        <v>0</v>
      </c>
      <c r="P271" s="32">
        <f>0</f>
        <v>0</v>
      </c>
      <c r="Q271" s="32">
        <f>0</f>
        <v>0</v>
      </c>
      <c r="R271" s="32">
        <f>0</f>
        <v>0</v>
      </c>
      <c r="S271" s="32">
        <f>0</f>
        <v>0</v>
      </c>
    </row>
    <row r="272" ht="22" customHeight="1">
      <c r="A272" s="2" t="str">
        <v>GL.COGS.PROCESSOR|MGMT</v>
      </c>
      <c r="B272" s="6" t="str">
        <v>Card processing fees (web)</v>
      </c>
      <c r="C272" s="2" t="str">
        <v>MGMT</v>
      </c>
      <c r="D272" s="2" t="str">
        <v>Cost of revenue</v>
      </c>
      <c r="E272" s="32">
        <f>SUM(H272:S272)</f>
        <v>0</v>
      </c>
      <c r="F272" s="6" t="str">
        <v>Cost of revenue / Cost of revenue</v>
      </c>
      <c r="G272" s="2"/>
      <c r="H272" s="32">
        <f>0</f>
        <v>0</v>
      </c>
      <c r="I272" s="32">
        <f>0</f>
        <v>0</v>
      </c>
      <c r="J272" s="32">
        <f>0</f>
        <v>0</v>
      </c>
      <c r="K272" s="32">
        <f>0</f>
        <v>0</v>
      </c>
      <c r="L272" s="32">
        <f>0</f>
        <v>0</v>
      </c>
      <c r="M272" s="32">
        <f>0</f>
        <v>0</v>
      </c>
      <c r="N272" s="32">
        <f>0</f>
        <v>0</v>
      </c>
      <c r="O272" s="32">
        <f>0</f>
        <v>0</v>
      </c>
      <c r="P272" s="32">
        <f>0</f>
        <v>0</v>
      </c>
      <c r="Q272" s="32">
        <f>0</f>
        <v>0</v>
      </c>
      <c r="R272" s="32">
        <f>0</f>
        <v>0</v>
      </c>
      <c r="S272" s="32">
        <f>0</f>
        <v>0</v>
      </c>
    </row>
    <row r="273" ht="22" customHeight="1">
      <c r="A273" s="2" t="str">
        <v>GL.COGS.PROCESSOR|ENG</v>
      </c>
      <c r="B273" s="6" t="str">
        <v>Card processing fees (web)</v>
      </c>
      <c r="C273" s="2" t="str">
        <v>ENG</v>
      </c>
      <c r="D273" s="2" t="str">
        <v>Cost of revenue</v>
      </c>
      <c r="E273" s="32">
        <f>SUM(H273:S273)</f>
        <v>0</v>
      </c>
      <c r="F273" s="6" t="str">
        <v>Cost of revenue / Cost of revenue</v>
      </c>
      <c r="G273" s="2"/>
      <c r="H273" s="32">
        <f>0</f>
        <v>0</v>
      </c>
      <c r="I273" s="32">
        <f>0</f>
        <v>0</v>
      </c>
      <c r="J273" s="32">
        <f>0</f>
        <v>0</v>
      </c>
      <c r="K273" s="32">
        <f>0</f>
        <v>0</v>
      </c>
      <c r="L273" s="32">
        <f>0</f>
        <v>0</v>
      </c>
      <c r="M273" s="32">
        <f>0</f>
        <v>0</v>
      </c>
      <c r="N273" s="32">
        <f>0</f>
        <v>0</v>
      </c>
      <c r="O273" s="32">
        <f>0</f>
        <v>0</v>
      </c>
      <c r="P273" s="32">
        <f>0</f>
        <v>0</v>
      </c>
      <c r="Q273" s="32">
        <f>0</f>
        <v>0</v>
      </c>
      <c r="R273" s="32">
        <f>0</f>
        <v>0</v>
      </c>
      <c r="S273" s="32">
        <f>0</f>
        <v>0</v>
      </c>
    </row>
    <row r="274" ht="22" customHeight="1">
      <c r="A274" s="2" t="str">
        <v>GL.COGS.PROCESSOR|COMP</v>
      </c>
      <c r="B274" s="6" t="str">
        <v>Card processing fees (web)</v>
      </c>
      <c r="C274" s="2" t="str">
        <v>COMP</v>
      </c>
      <c r="D274" s="2" t="str">
        <v>Cost of revenue</v>
      </c>
      <c r="E274" s="32">
        <f>SUM(H274:S274)</f>
        <v>0</v>
      </c>
      <c r="F274" s="6" t="str">
        <v>Cost of revenue / Cost of revenue</v>
      </c>
      <c r="G274" s="2"/>
      <c r="H274" s="32">
        <f>0</f>
        <v>0</v>
      </c>
      <c r="I274" s="32">
        <f>0</f>
        <v>0</v>
      </c>
      <c r="J274" s="32">
        <f>0</f>
        <v>0</v>
      </c>
      <c r="K274" s="32">
        <f>0</f>
        <v>0</v>
      </c>
      <c r="L274" s="32">
        <f>0</f>
        <v>0</v>
      </c>
      <c r="M274" s="32">
        <f>0</f>
        <v>0</v>
      </c>
      <c r="N274" s="32">
        <f>0</f>
        <v>0</v>
      </c>
      <c r="O274" s="32">
        <f>0</f>
        <v>0</v>
      </c>
      <c r="P274" s="32">
        <f>0</f>
        <v>0</v>
      </c>
      <c r="Q274" s="32">
        <f>0</f>
        <v>0</v>
      </c>
      <c r="R274" s="32">
        <f>0</f>
        <v>0</v>
      </c>
      <c r="S274" s="32">
        <f>0</f>
        <v>0</v>
      </c>
    </row>
    <row r="275" ht="22" customHeight="1">
      <c r="A275" s="2" t="str">
        <v>GL.COGS.PROCESSOR|PROD</v>
      </c>
      <c r="B275" s="6" t="str">
        <v>Card processing fees (web)</v>
      </c>
      <c r="C275" s="2" t="str">
        <v>PROD</v>
      </c>
      <c r="D275" s="2" t="str">
        <v>Cost of revenue</v>
      </c>
      <c r="E275" s="32">
        <f>SUM(H275:S275)</f>
        <v>0</v>
      </c>
      <c r="F275" s="6" t="str">
        <v>Cost of revenue / Cost of revenue</v>
      </c>
      <c r="G275" s="2"/>
      <c r="H275" s="32">
        <f>0</f>
        <v>0</v>
      </c>
      <c r="I275" s="32">
        <f>0</f>
        <v>0</v>
      </c>
      <c r="J275" s="32">
        <f>0</f>
        <v>0</v>
      </c>
      <c r="K275" s="32">
        <f>0</f>
        <v>0</v>
      </c>
      <c r="L275" s="32">
        <f>0</f>
        <v>0</v>
      </c>
      <c r="M275" s="32">
        <f>0</f>
        <v>0</v>
      </c>
      <c r="N275" s="32">
        <f>0</f>
        <v>0</v>
      </c>
      <c r="O275" s="32">
        <f>0</f>
        <v>0</v>
      </c>
      <c r="P275" s="32">
        <f>0</f>
        <v>0</v>
      </c>
      <c r="Q275" s="32">
        <f>0</f>
        <v>0</v>
      </c>
      <c r="R275" s="32">
        <f>0</f>
        <v>0</v>
      </c>
      <c r="S275" s="32">
        <f>0</f>
        <v>0</v>
      </c>
    </row>
    <row r="276" ht="22" customHeight="1">
      <c r="A276" s="2" t="str">
        <v>GL.COGS.PROCESSOR|MKT</v>
      </c>
      <c r="B276" s="6" t="str">
        <v>Card processing fees (web)</v>
      </c>
      <c r="C276" s="2" t="str">
        <v>MKT</v>
      </c>
      <c r="D276" s="2" t="str">
        <v>Cost of revenue</v>
      </c>
      <c r="E276" s="32">
        <f>SUM(H276:S276)</f>
        <v>0</v>
      </c>
      <c r="F276" s="6" t="str">
        <v>Cost of revenue / Cost of revenue</v>
      </c>
      <c r="G276" s="2"/>
      <c r="H276" s="32">
        <f>0</f>
        <v>0</v>
      </c>
      <c r="I276" s="32">
        <f>0</f>
        <v>0</v>
      </c>
      <c r="J276" s="32">
        <f>0</f>
        <v>0</v>
      </c>
      <c r="K276" s="32">
        <f>0</f>
        <v>0</v>
      </c>
      <c r="L276" s="32">
        <f>0</f>
        <v>0</v>
      </c>
      <c r="M276" s="32">
        <f>0</f>
        <v>0</v>
      </c>
      <c r="N276" s="32">
        <f>0</f>
        <v>0</v>
      </c>
      <c r="O276" s="32">
        <f>0</f>
        <v>0</v>
      </c>
      <c r="P276" s="32">
        <f>0</f>
        <v>0</v>
      </c>
      <c r="Q276" s="32">
        <f>0</f>
        <v>0</v>
      </c>
      <c r="R276" s="32">
        <f>0</f>
        <v>0</v>
      </c>
      <c r="S276" s="32">
        <f>0</f>
        <v>0</v>
      </c>
    </row>
    <row r="277" ht="22" customHeight="1">
      <c r="A277" s="2" t="str">
        <v>GL.COGS.PROCESSOR|SUP</v>
      </c>
      <c r="B277" s="6" t="str">
        <v>Card processing fees (web)</v>
      </c>
      <c r="C277" s="2" t="str">
        <v>SUP</v>
      </c>
      <c r="D277" s="2" t="str">
        <v>Cost of revenue</v>
      </c>
      <c r="E277" s="32">
        <f>SUM(H277:S277)</f>
        <v>0</v>
      </c>
      <c r="F277" s="6" t="str">
        <v>Cost of revenue / Cost of revenue</v>
      </c>
      <c r="G277" s="2"/>
      <c r="H277" s="32">
        <f>0</f>
        <v>0</v>
      </c>
      <c r="I277" s="32">
        <f>0</f>
        <v>0</v>
      </c>
      <c r="J277" s="32">
        <f>0</f>
        <v>0</v>
      </c>
      <c r="K277" s="32">
        <f>0</f>
        <v>0</v>
      </c>
      <c r="L277" s="32">
        <f>0</f>
        <v>0</v>
      </c>
      <c r="M277" s="32">
        <f>0</f>
        <v>0</v>
      </c>
      <c r="N277" s="32">
        <f>0</f>
        <v>0</v>
      </c>
      <c r="O277" s="32">
        <f>0</f>
        <v>0</v>
      </c>
      <c r="P277" s="32">
        <f>0</f>
        <v>0</v>
      </c>
      <c r="Q277" s="32">
        <f>0</f>
        <v>0</v>
      </c>
      <c r="R277" s="32">
        <f>0</f>
        <v>0</v>
      </c>
      <c r="S277" s="32">
        <f>0</f>
        <v>0</v>
      </c>
    </row>
    <row r="278" ht="22" customHeight="1">
      <c r="A278" s="2" t="str">
        <v>GL.COGS.PROCESSOR|FIN</v>
      </c>
      <c r="B278" s="6" t="str">
        <v>Card processing fees (web)</v>
      </c>
      <c r="C278" s="2" t="str">
        <v>FIN</v>
      </c>
      <c r="D278" s="2" t="str">
        <v>Cost of revenue</v>
      </c>
      <c r="E278" s="32">
        <f>SUM(H278:S278)</f>
        <v>0</v>
      </c>
      <c r="F278" s="6" t="str">
        <v>Cost of revenue / Cost of revenue</v>
      </c>
      <c r="G278" s="2"/>
      <c r="H278" s="32">
        <f>0</f>
        <v>0</v>
      </c>
      <c r="I278" s="32">
        <f>0</f>
        <v>0</v>
      </c>
      <c r="J278" s="32">
        <f>0</f>
        <v>0</v>
      </c>
      <c r="K278" s="32">
        <f>0</f>
        <v>0</v>
      </c>
      <c r="L278" s="32">
        <f>0</f>
        <v>0</v>
      </c>
      <c r="M278" s="32">
        <f>0</f>
        <v>0</v>
      </c>
      <c r="N278" s="32">
        <f>0</f>
        <v>0</v>
      </c>
      <c r="O278" s="32">
        <f>0</f>
        <v>0</v>
      </c>
      <c r="P278" s="32">
        <f>0</f>
        <v>0</v>
      </c>
      <c r="Q278" s="32">
        <f>0</f>
        <v>0</v>
      </c>
      <c r="R278" s="32">
        <f>0</f>
        <v>0</v>
      </c>
      <c r="S278" s="32">
        <f>0</f>
        <v>0</v>
      </c>
    </row>
    <row r="279" ht="22" customHeight="1">
      <c r="A279" s="2" t="str">
        <v>GL.COGS.PROCESSOR|SALES</v>
      </c>
      <c r="B279" s="6" t="str">
        <v>Card processing fees (web)</v>
      </c>
      <c r="C279" s="2" t="str">
        <v>SALES</v>
      </c>
      <c r="D279" s="2" t="str">
        <v>Cost of revenue</v>
      </c>
      <c r="E279" s="32">
        <f>SUM(H279:S279)</f>
        <v>0</v>
      </c>
      <c r="F279" s="6" t="str">
        <v>Cost of revenue / Cost of revenue</v>
      </c>
      <c r="G279" s="2"/>
      <c r="H279" s="32">
        <f>0</f>
        <v>0</v>
      </c>
      <c r="I279" s="32">
        <f>0</f>
        <v>0</v>
      </c>
      <c r="J279" s="32">
        <f>0</f>
        <v>0</v>
      </c>
      <c r="K279" s="32">
        <f>0</f>
        <v>0</v>
      </c>
      <c r="L279" s="32">
        <f>0</f>
        <v>0</v>
      </c>
      <c r="M279" s="32">
        <f>0</f>
        <v>0</v>
      </c>
      <c r="N279" s="32">
        <f>0</f>
        <v>0</v>
      </c>
      <c r="O279" s="32">
        <f>0</f>
        <v>0</v>
      </c>
      <c r="P279" s="32">
        <f>0</f>
        <v>0</v>
      </c>
      <c r="Q279" s="32">
        <f>0</f>
        <v>0</v>
      </c>
      <c r="R279" s="32">
        <f>0</f>
        <v>0</v>
      </c>
      <c r="S279" s="32">
        <f>0</f>
        <v>0</v>
      </c>
    </row>
    <row r="280" ht="22" customHeight="1">
      <c r="A280" s="2" t="str">
        <v>GL.COGS.PROCESSOR|CORP</v>
      </c>
      <c r="B280" s="6" t="str">
        <v>Card processing fees (web)</v>
      </c>
      <c r="C280" s="2" t="str">
        <v>CORP</v>
      </c>
      <c r="D280" s="2" t="str">
        <v>Cost of revenue</v>
      </c>
      <c r="E280" s="32">
        <f>SUM(H280:S280)</f>
        <v>-206.54848024758877</v>
      </c>
      <c r="F280" s="6" t="str">
        <v>Cost of revenue / Cost of revenue</v>
      </c>
      <c r="G280" s="2"/>
      <c r="H280" s="31">
        <f>SUM('Posting_Inputs'!H230)</f>
        <v>0</v>
      </c>
      <c r="I280" s="31">
        <f>SUM('Posting_Inputs'!I230)</f>
        <v>0</v>
      </c>
      <c r="J280" s="31">
        <f>SUM('Posting_Inputs'!J230)</f>
        <v>0</v>
      </c>
      <c r="K280" s="31">
        <f>SUM('Posting_Inputs'!K230)</f>
        <v>0</v>
      </c>
      <c r="L280" s="31">
        <f>SUM('Posting_Inputs'!L230)</f>
        <v>0</v>
      </c>
      <c r="M280" s="31">
        <f>SUM('Posting_Inputs'!M230)</f>
        <v>0</v>
      </c>
      <c r="N280" s="31">
        <f>SUM('Posting_Inputs'!N230)</f>
        <v>0</v>
      </c>
      <c r="O280" s="31">
        <f>SUM('Posting_Inputs'!O230)</f>
        <v>0</v>
      </c>
      <c r="P280" s="31">
        <f>SUM('Posting_Inputs'!P230)</f>
        <v>0</v>
      </c>
      <c r="Q280" s="31">
        <f>SUM('Posting_Inputs'!Q230)</f>
        <v>-55.95772189090909</v>
      </c>
      <c r="R280" s="31">
        <f>SUM('Posting_Inputs'!R230)</f>
        <v>-67.19328770373818</v>
      </c>
      <c r="S280" s="31">
        <f>SUM('Posting_Inputs'!S230)</f>
        <v>-83.3974706529415</v>
      </c>
    </row>
    <row r="281" ht="22" customHeight="1">
      <c r="A281" s="2" t="str">
        <v>GL.COGS.BILLING|MGMT</v>
      </c>
      <c r="B281" s="6" t="str">
        <v>Subscription billing fees (web)</v>
      </c>
      <c r="C281" s="2" t="str">
        <v>MGMT</v>
      </c>
      <c r="D281" s="2" t="str">
        <v>Cost of revenue</v>
      </c>
      <c r="E281" s="32">
        <f>SUM(H281:S281)</f>
        <v>0</v>
      </c>
      <c r="F281" s="6" t="str">
        <v>Cost of revenue / Cost of revenue</v>
      </c>
      <c r="G281" s="2"/>
      <c r="H281" s="32">
        <f>0</f>
        <v>0</v>
      </c>
      <c r="I281" s="32">
        <f>0</f>
        <v>0</v>
      </c>
      <c r="J281" s="32">
        <f>0</f>
        <v>0</v>
      </c>
      <c r="K281" s="32">
        <f>0</f>
        <v>0</v>
      </c>
      <c r="L281" s="32">
        <f>0</f>
        <v>0</v>
      </c>
      <c r="M281" s="32">
        <f>0</f>
        <v>0</v>
      </c>
      <c r="N281" s="32">
        <f>0</f>
        <v>0</v>
      </c>
      <c r="O281" s="32">
        <f>0</f>
        <v>0</v>
      </c>
      <c r="P281" s="32">
        <f>0</f>
        <v>0</v>
      </c>
      <c r="Q281" s="32">
        <f>0</f>
        <v>0</v>
      </c>
      <c r="R281" s="32">
        <f>0</f>
        <v>0</v>
      </c>
      <c r="S281" s="32">
        <f>0</f>
        <v>0</v>
      </c>
    </row>
    <row r="282" ht="22" customHeight="1">
      <c r="A282" s="2" t="str">
        <v>GL.COGS.BILLING|ENG</v>
      </c>
      <c r="B282" s="6" t="str">
        <v>Subscription billing fees (web)</v>
      </c>
      <c r="C282" s="2" t="str">
        <v>ENG</v>
      </c>
      <c r="D282" s="2" t="str">
        <v>Cost of revenue</v>
      </c>
      <c r="E282" s="32">
        <f>SUM(H282:S282)</f>
        <v>0</v>
      </c>
      <c r="F282" s="6" t="str">
        <v>Cost of revenue / Cost of revenue</v>
      </c>
      <c r="G282" s="2"/>
      <c r="H282" s="32">
        <f>0</f>
        <v>0</v>
      </c>
      <c r="I282" s="32">
        <f>0</f>
        <v>0</v>
      </c>
      <c r="J282" s="32">
        <f>0</f>
        <v>0</v>
      </c>
      <c r="K282" s="32">
        <f>0</f>
        <v>0</v>
      </c>
      <c r="L282" s="32">
        <f>0</f>
        <v>0</v>
      </c>
      <c r="M282" s="32">
        <f>0</f>
        <v>0</v>
      </c>
      <c r="N282" s="32">
        <f>0</f>
        <v>0</v>
      </c>
      <c r="O282" s="32">
        <f>0</f>
        <v>0</v>
      </c>
      <c r="P282" s="32">
        <f>0</f>
        <v>0</v>
      </c>
      <c r="Q282" s="32">
        <f>0</f>
        <v>0</v>
      </c>
      <c r="R282" s="32">
        <f>0</f>
        <v>0</v>
      </c>
      <c r="S282" s="32">
        <f>0</f>
        <v>0</v>
      </c>
    </row>
    <row r="283" ht="22" customHeight="1">
      <c r="A283" s="2" t="str">
        <v>GL.COGS.BILLING|COMP</v>
      </c>
      <c r="B283" s="6" t="str">
        <v>Subscription billing fees (web)</v>
      </c>
      <c r="C283" s="2" t="str">
        <v>COMP</v>
      </c>
      <c r="D283" s="2" t="str">
        <v>Cost of revenue</v>
      </c>
      <c r="E283" s="32">
        <f>SUM(H283:S283)</f>
        <v>0</v>
      </c>
      <c r="F283" s="6" t="str">
        <v>Cost of revenue / Cost of revenue</v>
      </c>
      <c r="G283" s="2"/>
      <c r="H283" s="32">
        <f>0</f>
        <v>0</v>
      </c>
      <c r="I283" s="32">
        <f>0</f>
        <v>0</v>
      </c>
      <c r="J283" s="32">
        <f>0</f>
        <v>0</v>
      </c>
      <c r="K283" s="32">
        <f>0</f>
        <v>0</v>
      </c>
      <c r="L283" s="32">
        <f>0</f>
        <v>0</v>
      </c>
      <c r="M283" s="32">
        <f>0</f>
        <v>0</v>
      </c>
      <c r="N283" s="32">
        <f>0</f>
        <v>0</v>
      </c>
      <c r="O283" s="32">
        <f>0</f>
        <v>0</v>
      </c>
      <c r="P283" s="32">
        <f>0</f>
        <v>0</v>
      </c>
      <c r="Q283" s="32">
        <f>0</f>
        <v>0</v>
      </c>
      <c r="R283" s="32">
        <f>0</f>
        <v>0</v>
      </c>
      <c r="S283" s="32">
        <f>0</f>
        <v>0</v>
      </c>
    </row>
    <row r="284" ht="22" customHeight="1">
      <c r="A284" s="2" t="str">
        <v>GL.COGS.BILLING|PROD</v>
      </c>
      <c r="B284" s="6" t="str">
        <v>Subscription billing fees (web)</v>
      </c>
      <c r="C284" s="2" t="str">
        <v>PROD</v>
      </c>
      <c r="D284" s="2" t="str">
        <v>Cost of revenue</v>
      </c>
      <c r="E284" s="32">
        <f>SUM(H284:S284)</f>
        <v>0</v>
      </c>
      <c r="F284" s="6" t="str">
        <v>Cost of revenue / Cost of revenue</v>
      </c>
      <c r="G284" s="2"/>
      <c r="H284" s="32">
        <f>0</f>
        <v>0</v>
      </c>
      <c r="I284" s="32">
        <f>0</f>
        <v>0</v>
      </c>
      <c r="J284" s="32">
        <f>0</f>
        <v>0</v>
      </c>
      <c r="K284" s="32">
        <f>0</f>
        <v>0</v>
      </c>
      <c r="L284" s="32">
        <f>0</f>
        <v>0</v>
      </c>
      <c r="M284" s="32">
        <f>0</f>
        <v>0</v>
      </c>
      <c r="N284" s="32">
        <f>0</f>
        <v>0</v>
      </c>
      <c r="O284" s="32">
        <f>0</f>
        <v>0</v>
      </c>
      <c r="P284" s="32">
        <f>0</f>
        <v>0</v>
      </c>
      <c r="Q284" s="32">
        <f>0</f>
        <v>0</v>
      </c>
      <c r="R284" s="32">
        <f>0</f>
        <v>0</v>
      </c>
      <c r="S284" s="32">
        <f>0</f>
        <v>0</v>
      </c>
    </row>
    <row r="285" ht="22" customHeight="1">
      <c r="A285" s="2" t="str">
        <v>GL.COGS.BILLING|MKT</v>
      </c>
      <c r="B285" s="6" t="str">
        <v>Subscription billing fees (web)</v>
      </c>
      <c r="C285" s="2" t="str">
        <v>MKT</v>
      </c>
      <c r="D285" s="2" t="str">
        <v>Cost of revenue</v>
      </c>
      <c r="E285" s="32">
        <f>SUM(H285:S285)</f>
        <v>0</v>
      </c>
      <c r="F285" s="6" t="str">
        <v>Cost of revenue / Cost of revenue</v>
      </c>
      <c r="G285" s="2"/>
      <c r="H285" s="32">
        <f>0</f>
        <v>0</v>
      </c>
      <c r="I285" s="32">
        <f>0</f>
        <v>0</v>
      </c>
      <c r="J285" s="32">
        <f>0</f>
        <v>0</v>
      </c>
      <c r="K285" s="32">
        <f>0</f>
        <v>0</v>
      </c>
      <c r="L285" s="32">
        <f>0</f>
        <v>0</v>
      </c>
      <c r="M285" s="32">
        <f>0</f>
        <v>0</v>
      </c>
      <c r="N285" s="32">
        <f>0</f>
        <v>0</v>
      </c>
      <c r="O285" s="32">
        <f>0</f>
        <v>0</v>
      </c>
      <c r="P285" s="32">
        <f>0</f>
        <v>0</v>
      </c>
      <c r="Q285" s="32">
        <f>0</f>
        <v>0</v>
      </c>
      <c r="R285" s="32">
        <f>0</f>
        <v>0</v>
      </c>
      <c r="S285" s="32">
        <f>0</f>
        <v>0</v>
      </c>
    </row>
    <row r="286" ht="22" customHeight="1">
      <c r="A286" s="2" t="str">
        <v>GL.COGS.BILLING|SUP</v>
      </c>
      <c r="B286" s="6" t="str">
        <v>Subscription billing fees (web)</v>
      </c>
      <c r="C286" s="2" t="str">
        <v>SUP</v>
      </c>
      <c r="D286" s="2" t="str">
        <v>Cost of revenue</v>
      </c>
      <c r="E286" s="32">
        <f>SUM(H286:S286)</f>
        <v>0</v>
      </c>
      <c r="F286" s="6" t="str">
        <v>Cost of revenue / Cost of revenue</v>
      </c>
      <c r="G286" s="2"/>
      <c r="H286" s="32">
        <f>0</f>
        <v>0</v>
      </c>
      <c r="I286" s="32">
        <f>0</f>
        <v>0</v>
      </c>
      <c r="J286" s="32">
        <f>0</f>
        <v>0</v>
      </c>
      <c r="K286" s="32">
        <f>0</f>
        <v>0</v>
      </c>
      <c r="L286" s="32">
        <f>0</f>
        <v>0</v>
      </c>
      <c r="M286" s="32">
        <f>0</f>
        <v>0</v>
      </c>
      <c r="N286" s="32">
        <f>0</f>
        <v>0</v>
      </c>
      <c r="O286" s="32">
        <f>0</f>
        <v>0</v>
      </c>
      <c r="P286" s="32">
        <f>0</f>
        <v>0</v>
      </c>
      <c r="Q286" s="32">
        <f>0</f>
        <v>0</v>
      </c>
      <c r="R286" s="32">
        <f>0</f>
        <v>0</v>
      </c>
      <c r="S286" s="32">
        <f>0</f>
        <v>0</v>
      </c>
    </row>
    <row r="287" ht="22" customHeight="1">
      <c r="A287" s="2" t="str">
        <v>GL.COGS.BILLING|FIN</v>
      </c>
      <c r="B287" s="6" t="str">
        <v>Subscription billing fees (web)</v>
      </c>
      <c r="C287" s="2" t="str">
        <v>FIN</v>
      </c>
      <c r="D287" s="2" t="str">
        <v>Cost of revenue</v>
      </c>
      <c r="E287" s="32">
        <f>SUM(H287:S287)</f>
        <v>0</v>
      </c>
      <c r="F287" s="6" t="str">
        <v>Cost of revenue / Cost of revenue</v>
      </c>
      <c r="G287" s="2"/>
      <c r="H287" s="32">
        <f>0</f>
        <v>0</v>
      </c>
      <c r="I287" s="32">
        <f>0</f>
        <v>0</v>
      </c>
      <c r="J287" s="32">
        <f>0</f>
        <v>0</v>
      </c>
      <c r="K287" s="32">
        <f>0</f>
        <v>0</v>
      </c>
      <c r="L287" s="32">
        <f>0</f>
        <v>0</v>
      </c>
      <c r="M287" s="32">
        <f>0</f>
        <v>0</v>
      </c>
      <c r="N287" s="32">
        <f>0</f>
        <v>0</v>
      </c>
      <c r="O287" s="32">
        <f>0</f>
        <v>0</v>
      </c>
      <c r="P287" s="32">
        <f>0</f>
        <v>0</v>
      </c>
      <c r="Q287" s="32">
        <f>0</f>
        <v>0</v>
      </c>
      <c r="R287" s="32">
        <f>0</f>
        <v>0</v>
      </c>
      <c r="S287" s="32">
        <f>0</f>
        <v>0</v>
      </c>
    </row>
    <row r="288" ht="22" customHeight="1">
      <c r="A288" s="2" t="str">
        <v>GL.COGS.BILLING|SALES</v>
      </c>
      <c r="B288" s="6" t="str">
        <v>Subscription billing fees (web)</v>
      </c>
      <c r="C288" s="2" t="str">
        <v>SALES</v>
      </c>
      <c r="D288" s="2" t="str">
        <v>Cost of revenue</v>
      </c>
      <c r="E288" s="32">
        <f>SUM(H288:S288)</f>
        <v>0</v>
      </c>
      <c r="F288" s="6" t="str">
        <v>Cost of revenue / Cost of revenue</v>
      </c>
      <c r="G288" s="2"/>
      <c r="H288" s="32">
        <f>0</f>
        <v>0</v>
      </c>
      <c r="I288" s="32">
        <f>0</f>
        <v>0</v>
      </c>
      <c r="J288" s="32">
        <f>0</f>
        <v>0</v>
      </c>
      <c r="K288" s="32">
        <f>0</f>
        <v>0</v>
      </c>
      <c r="L288" s="32">
        <f>0</f>
        <v>0</v>
      </c>
      <c r="M288" s="32">
        <f>0</f>
        <v>0</v>
      </c>
      <c r="N288" s="32">
        <f>0</f>
        <v>0</v>
      </c>
      <c r="O288" s="32">
        <f>0</f>
        <v>0</v>
      </c>
      <c r="P288" s="32">
        <f>0</f>
        <v>0</v>
      </c>
      <c r="Q288" s="32">
        <f>0</f>
        <v>0</v>
      </c>
      <c r="R288" s="32">
        <f>0</f>
        <v>0</v>
      </c>
      <c r="S288" s="32">
        <f>0</f>
        <v>0</v>
      </c>
    </row>
    <row r="289" ht="22" customHeight="1">
      <c r="A289" s="2" t="str">
        <v>GL.COGS.BILLING|CORP</v>
      </c>
      <c r="B289" s="6" t="str">
        <v>Subscription billing fees (web)</v>
      </c>
      <c r="C289" s="2" t="str">
        <v>CORP</v>
      </c>
      <c r="D289" s="2" t="str">
        <v>Cost of revenue</v>
      </c>
      <c r="E289" s="32">
        <f>SUM(H289:S289)</f>
        <v>-66.51169160466628</v>
      </c>
      <c r="F289" s="6" t="str">
        <v>Cost of revenue / Cost of revenue</v>
      </c>
      <c r="G289" s="2"/>
      <c r="H289" s="31">
        <f>SUM('Posting_Inputs'!H231)</f>
        <v>0</v>
      </c>
      <c r="I289" s="31">
        <f>SUM('Posting_Inputs'!I231)</f>
        <v>0</v>
      </c>
      <c r="J289" s="31">
        <f>SUM('Posting_Inputs'!J231)</f>
        <v>0</v>
      </c>
      <c r="K289" s="31">
        <f>SUM('Posting_Inputs'!K231)</f>
        <v>0</v>
      </c>
      <c r="L289" s="31">
        <f>SUM('Posting_Inputs'!L231)</f>
        <v>0</v>
      </c>
      <c r="M289" s="31">
        <f>SUM('Posting_Inputs'!M231)</f>
        <v>0</v>
      </c>
      <c r="N289" s="31">
        <f>SUM('Posting_Inputs'!N231)</f>
        <v>0</v>
      </c>
      <c r="O289" s="31">
        <f>SUM('Posting_Inputs'!O231)</f>
        <v>0</v>
      </c>
      <c r="P289" s="31">
        <f>SUM('Posting_Inputs'!P231)</f>
        <v>0</v>
      </c>
      <c r="Q289" s="31">
        <f>SUM('Posting_Inputs'!Q231)</f>
        <v>-19.680730821818184</v>
      </c>
      <c r="R289" s="31">
        <f>SUM('Posting_Inputs'!R231)</f>
        <v>-21.451959027805092</v>
      </c>
      <c r="S289" s="31">
        <f>SUM('Posting_Inputs'!S231)</f>
        <v>-25.379001755043003</v>
      </c>
    </row>
    <row r="290" ht="22" customHeight="1">
      <c r="A290" s="2" t="str">
        <v>GL.COGS.STORE|MGMT</v>
      </c>
      <c r="B290" s="6" t="str">
        <v>App-store commission on subscriptions</v>
      </c>
      <c r="C290" s="2" t="str">
        <v>MGMT</v>
      </c>
      <c r="D290" s="2" t="str">
        <v>Cost of revenue</v>
      </c>
      <c r="E290" s="32">
        <f>SUM(H290:S290)</f>
        <v>0</v>
      </c>
      <c r="F290" s="6" t="str">
        <v>Cost of revenue / Cost of revenue</v>
      </c>
      <c r="G290" s="2"/>
      <c r="H290" s="32">
        <f>0</f>
        <v>0</v>
      </c>
      <c r="I290" s="32">
        <f>0</f>
        <v>0</v>
      </c>
      <c r="J290" s="32">
        <f>0</f>
        <v>0</v>
      </c>
      <c r="K290" s="32">
        <f>0</f>
        <v>0</v>
      </c>
      <c r="L290" s="32">
        <f>0</f>
        <v>0</v>
      </c>
      <c r="M290" s="32">
        <f>0</f>
        <v>0</v>
      </c>
      <c r="N290" s="32">
        <f>0</f>
        <v>0</v>
      </c>
      <c r="O290" s="32">
        <f>0</f>
        <v>0</v>
      </c>
      <c r="P290" s="32">
        <f>0</f>
        <v>0</v>
      </c>
      <c r="Q290" s="32">
        <f>0</f>
        <v>0</v>
      </c>
      <c r="R290" s="32">
        <f>0</f>
        <v>0</v>
      </c>
      <c r="S290" s="32">
        <f>0</f>
        <v>0</v>
      </c>
    </row>
    <row r="291" ht="22" customHeight="1">
      <c r="A291" s="2" t="str">
        <v>GL.COGS.STORE|ENG</v>
      </c>
      <c r="B291" s="6" t="str">
        <v>App-store commission on subscriptions</v>
      </c>
      <c r="C291" s="2" t="str">
        <v>ENG</v>
      </c>
      <c r="D291" s="2" t="str">
        <v>Cost of revenue</v>
      </c>
      <c r="E291" s="32">
        <f>SUM(H291:S291)</f>
        <v>0</v>
      </c>
      <c r="F291" s="6" t="str">
        <v>Cost of revenue / Cost of revenue</v>
      </c>
      <c r="G291" s="2"/>
      <c r="H291" s="32">
        <f>0</f>
        <v>0</v>
      </c>
      <c r="I291" s="32">
        <f>0</f>
        <v>0</v>
      </c>
      <c r="J291" s="32">
        <f>0</f>
        <v>0</v>
      </c>
      <c r="K291" s="32">
        <f>0</f>
        <v>0</v>
      </c>
      <c r="L291" s="32">
        <f>0</f>
        <v>0</v>
      </c>
      <c r="M291" s="32">
        <f>0</f>
        <v>0</v>
      </c>
      <c r="N291" s="32">
        <f>0</f>
        <v>0</v>
      </c>
      <c r="O291" s="32">
        <f>0</f>
        <v>0</v>
      </c>
      <c r="P291" s="32">
        <f>0</f>
        <v>0</v>
      </c>
      <c r="Q291" s="32">
        <f>0</f>
        <v>0</v>
      </c>
      <c r="R291" s="32">
        <f>0</f>
        <v>0</v>
      </c>
      <c r="S291" s="32">
        <f>0</f>
        <v>0</v>
      </c>
    </row>
    <row r="292" ht="22" customHeight="1">
      <c r="A292" s="2" t="str">
        <v>GL.COGS.STORE|COMP</v>
      </c>
      <c r="B292" s="6" t="str">
        <v>App-store commission on subscriptions</v>
      </c>
      <c r="C292" s="2" t="str">
        <v>COMP</v>
      </c>
      <c r="D292" s="2" t="str">
        <v>Cost of revenue</v>
      </c>
      <c r="E292" s="32">
        <f>SUM(H292:S292)</f>
        <v>0</v>
      </c>
      <c r="F292" s="6" t="str">
        <v>Cost of revenue / Cost of revenue</v>
      </c>
      <c r="G292" s="2"/>
      <c r="H292" s="32">
        <f>0</f>
        <v>0</v>
      </c>
      <c r="I292" s="32">
        <f>0</f>
        <v>0</v>
      </c>
      <c r="J292" s="32">
        <f>0</f>
        <v>0</v>
      </c>
      <c r="K292" s="32">
        <f>0</f>
        <v>0</v>
      </c>
      <c r="L292" s="32">
        <f>0</f>
        <v>0</v>
      </c>
      <c r="M292" s="32">
        <f>0</f>
        <v>0</v>
      </c>
      <c r="N292" s="32">
        <f>0</f>
        <v>0</v>
      </c>
      <c r="O292" s="32">
        <f>0</f>
        <v>0</v>
      </c>
      <c r="P292" s="32">
        <f>0</f>
        <v>0</v>
      </c>
      <c r="Q292" s="32">
        <f>0</f>
        <v>0</v>
      </c>
      <c r="R292" s="32">
        <f>0</f>
        <v>0</v>
      </c>
      <c r="S292" s="32">
        <f>0</f>
        <v>0</v>
      </c>
    </row>
    <row r="293" ht="22" customHeight="1">
      <c r="A293" s="2" t="str">
        <v>GL.COGS.STORE|PROD</v>
      </c>
      <c r="B293" s="6" t="str">
        <v>App-store commission on subscriptions</v>
      </c>
      <c r="C293" s="2" t="str">
        <v>PROD</v>
      </c>
      <c r="D293" s="2" t="str">
        <v>Cost of revenue</v>
      </c>
      <c r="E293" s="32">
        <f>SUM(H293:S293)</f>
        <v>0</v>
      </c>
      <c r="F293" s="6" t="str">
        <v>Cost of revenue / Cost of revenue</v>
      </c>
      <c r="G293" s="2"/>
      <c r="H293" s="32">
        <f>0</f>
        <v>0</v>
      </c>
      <c r="I293" s="32">
        <f>0</f>
        <v>0</v>
      </c>
      <c r="J293" s="32">
        <f>0</f>
        <v>0</v>
      </c>
      <c r="K293" s="32">
        <f>0</f>
        <v>0</v>
      </c>
      <c r="L293" s="32">
        <f>0</f>
        <v>0</v>
      </c>
      <c r="M293" s="32">
        <f>0</f>
        <v>0</v>
      </c>
      <c r="N293" s="32">
        <f>0</f>
        <v>0</v>
      </c>
      <c r="O293" s="32">
        <f>0</f>
        <v>0</v>
      </c>
      <c r="P293" s="32">
        <f>0</f>
        <v>0</v>
      </c>
      <c r="Q293" s="32">
        <f>0</f>
        <v>0</v>
      </c>
      <c r="R293" s="32">
        <f>0</f>
        <v>0</v>
      </c>
      <c r="S293" s="32">
        <f>0</f>
        <v>0</v>
      </c>
    </row>
    <row r="294" ht="22" customHeight="1">
      <c r="A294" s="2" t="str">
        <v>GL.COGS.STORE|MKT</v>
      </c>
      <c r="B294" s="6" t="str">
        <v>App-store commission on subscriptions</v>
      </c>
      <c r="C294" s="2" t="str">
        <v>MKT</v>
      </c>
      <c r="D294" s="2" t="str">
        <v>Cost of revenue</v>
      </c>
      <c r="E294" s="32">
        <f>SUM(H294:S294)</f>
        <v>0</v>
      </c>
      <c r="F294" s="6" t="str">
        <v>Cost of revenue / Cost of revenue</v>
      </c>
      <c r="G294" s="2"/>
      <c r="H294" s="32">
        <f>0</f>
        <v>0</v>
      </c>
      <c r="I294" s="32">
        <f>0</f>
        <v>0</v>
      </c>
      <c r="J294" s="32">
        <f>0</f>
        <v>0</v>
      </c>
      <c r="K294" s="32">
        <f>0</f>
        <v>0</v>
      </c>
      <c r="L294" s="32">
        <f>0</f>
        <v>0</v>
      </c>
      <c r="M294" s="32">
        <f>0</f>
        <v>0</v>
      </c>
      <c r="N294" s="32">
        <f>0</f>
        <v>0</v>
      </c>
      <c r="O294" s="32">
        <f>0</f>
        <v>0</v>
      </c>
      <c r="P294" s="32">
        <f>0</f>
        <v>0</v>
      </c>
      <c r="Q294" s="32">
        <f>0</f>
        <v>0</v>
      </c>
      <c r="R294" s="32">
        <f>0</f>
        <v>0</v>
      </c>
      <c r="S294" s="32">
        <f>0</f>
        <v>0</v>
      </c>
    </row>
    <row r="295" ht="22" customHeight="1">
      <c r="A295" s="2" t="str">
        <v>GL.COGS.STORE|SUP</v>
      </c>
      <c r="B295" s="6" t="str">
        <v>App-store commission on subscriptions</v>
      </c>
      <c r="C295" s="2" t="str">
        <v>SUP</v>
      </c>
      <c r="D295" s="2" t="str">
        <v>Cost of revenue</v>
      </c>
      <c r="E295" s="32">
        <f>SUM(H295:S295)</f>
        <v>0</v>
      </c>
      <c r="F295" s="6" t="str">
        <v>Cost of revenue / Cost of revenue</v>
      </c>
      <c r="G295" s="2"/>
      <c r="H295" s="32">
        <f>0</f>
        <v>0</v>
      </c>
      <c r="I295" s="32">
        <f>0</f>
        <v>0</v>
      </c>
      <c r="J295" s="32">
        <f>0</f>
        <v>0</v>
      </c>
      <c r="K295" s="32">
        <f>0</f>
        <v>0</v>
      </c>
      <c r="L295" s="32">
        <f>0</f>
        <v>0</v>
      </c>
      <c r="M295" s="32">
        <f>0</f>
        <v>0</v>
      </c>
      <c r="N295" s="32">
        <f>0</f>
        <v>0</v>
      </c>
      <c r="O295" s="32">
        <f>0</f>
        <v>0</v>
      </c>
      <c r="P295" s="32">
        <f>0</f>
        <v>0</v>
      </c>
      <c r="Q295" s="32">
        <f>0</f>
        <v>0</v>
      </c>
      <c r="R295" s="32">
        <f>0</f>
        <v>0</v>
      </c>
      <c r="S295" s="32">
        <f>0</f>
        <v>0</v>
      </c>
    </row>
    <row r="296" ht="22" customHeight="1">
      <c r="A296" s="2" t="str">
        <v>GL.COGS.STORE|FIN</v>
      </c>
      <c r="B296" s="6" t="str">
        <v>App-store commission on subscriptions</v>
      </c>
      <c r="C296" s="2" t="str">
        <v>FIN</v>
      </c>
      <c r="D296" s="2" t="str">
        <v>Cost of revenue</v>
      </c>
      <c r="E296" s="32">
        <f>SUM(H296:S296)</f>
        <v>0</v>
      </c>
      <c r="F296" s="6" t="str">
        <v>Cost of revenue / Cost of revenue</v>
      </c>
      <c r="G296" s="2"/>
      <c r="H296" s="32">
        <f>0</f>
        <v>0</v>
      </c>
      <c r="I296" s="32">
        <f>0</f>
        <v>0</v>
      </c>
      <c r="J296" s="32">
        <f>0</f>
        <v>0</v>
      </c>
      <c r="K296" s="32">
        <f>0</f>
        <v>0</v>
      </c>
      <c r="L296" s="32">
        <f>0</f>
        <v>0</v>
      </c>
      <c r="M296" s="32">
        <f>0</f>
        <v>0</v>
      </c>
      <c r="N296" s="32">
        <f>0</f>
        <v>0</v>
      </c>
      <c r="O296" s="32">
        <f>0</f>
        <v>0</v>
      </c>
      <c r="P296" s="32">
        <f>0</f>
        <v>0</v>
      </c>
      <c r="Q296" s="32">
        <f>0</f>
        <v>0</v>
      </c>
      <c r="R296" s="32">
        <f>0</f>
        <v>0</v>
      </c>
      <c r="S296" s="32">
        <f>0</f>
        <v>0</v>
      </c>
    </row>
    <row r="297" ht="22" customHeight="1">
      <c r="A297" s="2" t="str">
        <v>GL.COGS.STORE|SALES</v>
      </c>
      <c r="B297" s="6" t="str">
        <v>App-store commission on subscriptions</v>
      </c>
      <c r="C297" s="2" t="str">
        <v>SALES</v>
      </c>
      <c r="D297" s="2" t="str">
        <v>Cost of revenue</v>
      </c>
      <c r="E297" s="32">
        <f>SUM(H297:S297)</f>
        <v>0</v>
      </c>
      <c r="F297" s="6" t="str">
        <v>Cost of revenue / Cost of revenue</v>
      </c>
      <c r="G297" s="2"/>
      <c r="H297" s="32">
        <f>0</f>
        <v>0</v>
      </c>
      <c r="I297" s="32">
        <f>0</f>
        <v>0</v>
      </c>
      <c r="J297" s="32">
        <f>0</f>
        <v>0</v>
      </c>
      <c r="K297" s="32">
        <f>0</f>
        <v>0</v>
      </c>
      <c r="L297" s="32">
        <f>0</f>
        <v>0</v>
      </c>
      <c r="M297" s="32">
        <f>0</f>
        <v>0</v>
      </c>
      <c r="N297" s="32">
        <f>0</f>
        <v>0</v>
      </c>
      <c r="O297" s="32">
        <f>0</f>
        <v>0</v>
      </c>
      <c r="P297" s="32">
        <f>0</f>
        <v>0</v>
      </c>
      <c r="Q297" s="32">
        <f>0</f>
        <v>0</v>
      </c>
      <c r="R297" s="32">
        <f>0</f>
        <v>0</v>
      </c>
      <c r="S297" s="32">
        <f>0</f>
        <v>0</v>
      </c>
    </row>
    <row r="298" ht="22" customHeight="1">
      <c r="A298" s="2" t="str">
        <v>GL.COGS.STORE|CORP</v>
      </c>
      <c r="B298" s="6" t="str">
        <v>App-store commission on subscriptions</v>
      </c>
      <c r="C298" s="2" t="str">
        <v>CORP</v>
      </c>
      <c r="D298" s="2" t="str">
        <v>Cost of revenue</v>
      </c>
      <c r="E298" s="32">
        <f>SUM(H298:S298)</f>
        <v>-797.7943000599728</v>
      </c>
      <c r="F298" s="6" t="str">
        <v>Cost of revenue / Cost of revenue</v>
      </c>
      <c r="G298" s="2"/>
      <c r="H298" s="31">
        <f>SUM('Posting_Inputs'!H232)</f>
        <v>0</v>
      </c>
      <c r="I298" s="31">
        <f>SUM('Posting_Inputs'!I232)</f>
        <v>0</v>
      </c>
      <c r="J298" s="31">
        <f>SUM('Posting_Inputs'!J232)</f>
        <v>0</v>
      </c>
      <c r="K298" s="31">
        <f>SUM('Posting_Inputs'!K232)</f>
        <v>0</v>
      </c>
      <c r="L298" s="31">
        <f>SUM('Posting_Inputs'!L232)</f>
        <v>0</v>
      </c>
      <c r="M298" s="31">
        <f>SUM('Posting_Inputs'!M232)</f>
        <v>0</v>
      </c>
      <c r="N298" s="31">
        <f>SUM('Posting_Inputs'!N232)</f>
        <v>0</v>
      </c>
      <c r="O298" s="31">
        <f>SUM('Posting_Inputs'!O232)</f>
        <v>0</v>
      </c>
      <c r="P298" s="31">
        <f>SUM('Posting_Inputs'!P232)</f>
        <v>0</v>
      </c>
      <c r="Q298" s="31">
        <f>SUM('Posting_Inputs'!Q232)</f>
        <v>-236.06638910924374</v>
      </c>
      <c r="R298" s="31">
        <f>SUM('Posting_Inputs'!R232)</f>
        <v>-257.3119135087866</v>
      </c>
      <c r="S298" s="31">
        <f>SUM('Posting_Inputs'!S232)</f>
        <v>-304.4159974419424</v>
      </c>
    </row>
    <row r="299" ht="22" customHeight="1">
      <c r="A299" s="2" t="str">
        <v>GL.COGS.TRADER|MGMT</v>
      </c>
      <c r="B299" s="6" t="str">
        <v>Lead-trader share of copy fees</v>
      </c>
      <c r="C299" s="2" t="str">
        <v>MGMT</v>
      </c>
      <c r="D299" s="2" t="str">
        <v>Cost of revenue</v>
      </c>
      <c r="E299" s="32">
        <f>SUM(H299:S299)</f>
        <v>0</v>
      </c>
      <c r="F299" s="6" t="str">
        <v>Cost of revenue / Cost of revenue</v>
      </c>
      <c r="G299" s="2"/>
      <c r="H299" s="32">
        <f>0</f>
        <v>0</v>
      </c>
      <c r="I299" s="32">
        <f>0</f>
        <v>0</v>
      </c>
      <c r="J299" s="32">
        <f>0</f>
        <v>0</v>
      </c>
      <c r="K299" s="32">
        <f>0</f>
        <v>0</v>
      </c>
      <c r="L299" s="32">
        <f>0</f>
        <v>0</v>
      </c>
      <c r="M299" s="32">
        <f>0</f>
        <v>0</v>
      </c>
      <c r="N299" s="32">
        <f>0</f>
        <v>0</v>
      </c>
      <c r="O299" s="32">
        <f>0</f>
        <v>0</v>
      </c>
      <c r="P299" s="32">
        <f>0</f>
        <v>0</v>
      </c>
      <c r="Q299" s="32">
        <f>0</f>
        <v>0</v>
      </c>
      <c r="R299" s="32">
        <f>0</f>
        <v>0</v>
      </c>
      <c r="S299" s="32">
        <f>0</f>
        <v>0</v>
      </c>
    </row>
    <row r="300" ht="22" customHeight="1">
      <c r="A300" s="2" t="str">
        <v>GL.COGS.TRADER|ENG</v>
      </c>
      <c r="B300" s="6" t="str">
        <v>Lead-trader share of copy fees</v>
      </c>
      <c r="C300" s="2" t="str">
        <v>ENG</v>
      </c>
      <c r="D300" s="2" t="str">
        <v>Cost of revenue</v>
      </c>
      <c r="E300" s="32">
        <f>SUM(H300:S300)</f>
        <v>0</v>
      </c>
      <c r="F300" s="6" t="str">
        <v>Cost of revenue / Cost of revenue</v>
      </c>
      <c r="G300" s="2"/>
      <c r="H300" s="32">
        <f>0</f>
        <v>0</v>
      </c>
      <c r="I300" s="32">
        <f>0</f>
        <v>0</v>
      </c>
      <c r="J300" s="32">
        <f>0</f>
        <v>0</v>
      </c>
      <c r="K300" s="32">
        <f>0</f>
        <v>0</v>
      </c>
      <c r="L300" s="32">
        <f>0</f>
        <v>0</v>
      </c>
      <c r="M300" s="32">
        <f>0</f>
        <v>0</v>
      </c>
      <c r="N300" s="32">
        <f>0</f>
        <v>0</v>
      </c>
      <c r="O300" s="32">
        <f>0</f>
        <v>0</v>
      </c>
      <c r="P300" s="32">
        <f>0</f>
        <v>0</v>
      </c>
      <c r="Q300" s="32">
        <f>0</f>
        <v>0</v>
      </c>
      <c r="R300" s="32">
        <f>0</f>
        <v>0</v>
      </c>
      <c r="S300" s="32">
        <f>0</f>
        <v>0</v>
      </c>
    </row>
    <row r="301" ht="22" customHeight="1">
      <c r="A301" s="2" t="str">
        <v>GL.COGS.TRADER|COMP</v>
      </c>
      <c r="B301" s="6" t="str">
        <v>Lead-trader share of copy fees</v>
      </c>
      <c r="C301" s="2" t="str">
        <v>COMP</v>
      </c>
      <c r="D301" s="2" t="str">
        <v>Cost of revenue</v>
      </c>
      <c r="E301" s="32">
        <f>SUM(H301:S301)</f>
        <v>0</v>
      </c>
      <c r="F301" s="6" t="str">
        <v>Cost of revenue / Cost of revenue</v>
      </c>
      <c r="G301" s="2"/>
      <c r="H301" s="32">
        <f>0</f>
        <v>0</v>
      </c>
      <c r="I301" s="32">
        <f>0</f>
        <v>0</v>
      </c>
      <c r="J301" s="32">
        <f>0</f>
        <v>0</v>
      </c>
      <c r="K301" s="32">
        <f>0</f>
        <v>0</v>
      </c>
      <c r="L301" s="32">
        <f>0</f>
        <v>0</v>
      </c>
      <c r="M301" s="32">
        <f>0</f>
        <v>0</v>
      </c>
      <c r="N301" s="32">
        <f>0</f>
        <v>0</v>
      </c>
      <c r="O301" s="32">
        <f>0</f>
        <v>0</v>
      </c>
      <c r="P301" s="32">
        <f>0</f>
        <v>0</v>
      </c>
      <c r="Q301" s="32">
        <f>0</f>
        <v>0</v>
      </c>
      <c r="R301" s="32">
        <f>0</f>
        <v>0</v>
      </c>
      <c r="S301" s="32">
        <f>0</f>
        <v>0</v>
      </c>
    </row>
    <row r="302" ht="22" customHeight="1">
      <c r="A302" s="2" t="str">
        <v>GL.COGS.TRADER|PROD</v>
      </c>
      <c r="B302" s="6" t="str">
        <v>Lead-trader share of copy fees</v>
      </c>
      <c r="C302" s="2" t="str">
        <v>PROD</v>
      </c>
      <c r="D302" s="2" t="str">
        <v>Cost of revenue</v>
      </c>
      <c r="E302" s="32">
        <f>SUM(H302:S302)</f>
        <v>0</v>
      </c>
      <c r="F302" s="6" t="str">
        <v>Cost of revenue / Cost of revenue</v>
      </c>
      <c r="G302" s="2"/>
      <c r="H302" s="32">
        <f>0</f>
        <v>0</v>
      </c>
      <c r="I302" s="32">
        <f>0</f>
        <v>0</v>
      </c>
      <c r="J302" s="32">
        <f>0</f>
        <v>0</v>
      </c>
      <c r="K302" s="32">
        <f>0</f>
        <v>0</v>
      </c>
      <c r="L302" s="32">
        <f>0</f>
        <v>0</v>
      </c>
      <c r="M302" s="32">
        <f>0</f>
        <v>0</v>
      </c>
      <c r="N302" s="32">
        <f>0</f>
        <v>0</v>
      </c>
      <c r="O302" s="32">
        <f>0</f>
        <v>0</v>
      </c>
      <c r="P302" s="32">
        <f>0</f>
        <v>0</v>
      </c>
      <c r="Q302" s="32">
        <f>0</f>
        <v>0</v>
      </c>
      <c r="R302" s="32">
        <f>0</f>
        <v>0</v>
      </c>
      <c r="S302" s="32">
        <f>0</f>
        <v>0</v>
      </c>
    </row>
    <row r="303" ht="22" customHeight="1">
      <c r="A303" s="2" t="str">
        <v>GL.COGS.TRADER|MKT</v>
      </c>
      <c r="B303" s="6" t="str">
        <v>Lead-trader share of copy fees</v>
      </c>
      <c r="C303" s="2" t="str">
        <v>MKT</v>
      </c>
      <c r="D303" s="2" t="str">
        <v>Cost of revenue</v>
      </c>
      <c r="E303" s="32">
        <f>SUM(H303:S303)</f>
        <v>0</v>
      </c>
      <c r="F303" s="6" t="str">
        <v>Cost of revenue / Cost of revenue</v>
      </c>
      <c r="G303" s="2"/>
      <c r="H303" s="32">
        <f>0</f>
        <v>0</v>
      </c>
      <c r="I303" s="32">
        <f>0</f>
        <v>0</v>
      </c>
      <c r="J303" s="32">
        <f>0</f>
        <v>0</v>
      </c>
      <c r="K303" s="32">
        <f>0</f>
        <v>0</v>
      </c>
      <c r="L303" s="32">
        <f>0</f>
        <v>0</v>
      </c>
      <c r="M303" s="32">
        <f>0</f>
        <v>0</v>
      </c>
      <c r="N303" s="32">
        <f>0</f>
        <v>0</v>
      </c>
      <c r="O303" s="32">
        <f>0</f>
        <v>0</v>
      </c>
      <c r="P303" s="32">
        <f>0</f>
        <v>0</v>
      </c>
      <c r="Q303" s="32">
        <f>0</f>
        <v>0</v>
      </c>
      <c r="R303" s="32">
        <f>0</f>
        <v>0</v>
      </c>
      <c r="S303" s="32">
        <f>0</f>
        <v>0</v>
      </c>
    </row>
    <row r="304" ht="22" customHeight="1">
      <c r="A304" s="2" t="str">
        <v>GL.COGS.TRADER|SUP</v>
      </c>
      <c r="B304" s="6" t="str">
        <v>Lead-trader share of copy fees</v>
      </c>
      <c r="C304" s="2" t="str">
        <v>SUP</v>
      </c>
      <c r="D304" s="2" t="str">
        <v>Cost of revenue</v>
      </c>
      <c r="E304" s="32">
        <f>SUM(H304:S304)</f>
        <v>0</v>
      </c>
      <c r="F304" s="6" t="str">
        <v>Cost of revenue / Cost of revenue</v>
      </c>
      <c r="G304" s="2"/>
      <c r="H304" s="32">
        <f>0</f>
        <v>0</v>
      </c>
      <c r="I304" s="32">
        <f>0</f>
        <v>0</v>
      </c>
      <c r="J304" s="32">
        <f>0</f>
        <v>0</v>
      </c>
      <c r="K304" s="32">
        <f>0</f>
        <v>0</v>
      </c>
      <c r="L304" s="32">
        <f>0</f>
        <v>0</v>
      </c>
      <c r="M304" s="32">
        <f>0</f>
        <v>0</v>
      </c>
      <c r="N304" s="32">
        <f>0</f>
        <v>0</v>
      </c>
      <c r="O304" s="32">
        <f>0</f>
        <v>0</v>
      </c>
      <c r="P304" s="32">
        <f>0</f>
        <v>0</v>
      </c>
      <c r="Q304" s="32">
        <f>0</f>
        <v>0</v>
      </c>
      <c r="R304" s="32">
        <f>0</f>
        <v>0</v>
      </c>
      <c r="S304" s="32">
        <f>0</f>
        <v>0</v>
      </c>
    </row>
    <row r="305" ht="22" customHeight="1">
      <c r="A305" s="2" t="str">
        <v>GL.COGS.TRADER|FIN</v>
      </c>
      <c r="B305" s="6" t="str">
        <v>Lead-trader share of copy fees</v>
      </c>
      <c r="C305" s="2" t="str">
        <v>FIN</v>
      </c>
      <c r="D305" s="2" t="str">
        <v>Cost of revenue</v>
      </c>
      <c r="E305" s="32">
        <f>SUM(H305:S305)</f>
        <v>0</v>
      </c>
      <c r="F305" s="6" t="str">
        <v>Cost of revenue / Cost of revenue</v>
      </c>
      <c r="G305" s="2"/>
      <c r="H305" s="32">
        <f>0</f>
        <v>0</v>
      </c>
      <c r="I305" s="32">
        <f>0</f>
        <v>0</v>
      </c>
      <c r="J305" s="32">
        <f>0</f>
        <v>0</v>
      </c>
      <c r="K305" s="32">
        <f>0</f>
        <v>0</v>
      </c>
      <c r="L305" s="32">
        <f>0</f>
        <v>0</v>
      </c>
      <c r="M305" s="32">
        <f>0</f>
        <v>0</v>
      </c>
      <c r="N305" s="32">
        <f>0</f>
        <v>0</v>
      </c>
      <c r="O305" s="32">
        <f>0</f>
        <v>0</v>
      </c>
      <c r="P305" s="32">
        <f>0</f>
        <v>0</v>
      </c>
      <c r="Q305" s="32">
        <f>0</f>
        <v>0</v>
      </c>
      <c r="R305" s="32">
        <f>0</f>
        <v>0</v>
      </c>
      <c r="S305" s="32">
        <f>0</f>
        <v>0</v>
      </c>
    </row>
    <row r="306" ht="22" customHeight="1">
      <c r="A306" s="2" t="str">
        <v>GL.COGS.TRADER|SALES</v>
      </c>
      <c r="B306" s="6" t="str">
        <v>Lead-trader share of copy fees</v>
      </c>
      <c r="C306" s="2" t="str">
        <v>SALES</v>
      </c>
      <c r="D306" s="2" t="str">
        <v>Cost of revenue</v>
      </c>
      <c r="E306" s="32">
        <f>SUM(H306:S306)</f>
        <v>0</v>
      </c>
      <c r="F306" s="6" t="str">
        <v>Cost of revenue / Cost of revenue</v>
      </c>
      <c r="G306" s="2"/>
      <c r="H306" s="32">
        <f>0</f>
        <v>0</v>
      </c>
      <c r="I306" s="32">
        <f>0</f>
        <v>0</v>
      </c>
      <c r="J306" s="32">
        <f>0</f>
        <v>0</v>
      </c>
      <c r="K306" s="32">
        <f>0</f>
        <v>0</v>
      </c>
      <c r="L306" s="32">
        <f>0</f>
        <v>0</v>
      </c>
      <c r="M306" s="32">
        <f>0</f>
        <v>0</v>
      </c>
      <c r="N306" s="32">
        <f>0</f>
        <v>0</v>
      </c>
      <c r="O306" s="32">
        <f>0</f>
        <v>0</v>
      </c>
      <c r="P306" s="32">
        <f>0</f>
        <v>0</v>
      </c>
      <c r="Q306" s="32">
        <f>0</f>
        <v>0</v>
      </c>
      <c r="R306" s="32">
        <f>0</f>
        <v>0</v>
      </c>
      <c r="S306" s="32">
        <f>0</f>
        <v>0</v>
      </c>
    </row>
    <row r="307" ht="22" customHeight="1">
      <c r="A307" s="2" t="str">
        <v>GL.COGS.TRADER|CORP</v>
      </c>
      <c r="B307" s="6" t="str">
        <v>Lead-trader share of copy fees</v>
      </c>
      <c r="C307" s="2" t="str">
        <v>CORP</v>
      </c>
      <c r="D307" s="2" t="str">
        <v>Cost of revenue</v>
      </c>
      <c r="E307" s="32">
        <f>SUM(H307:S307)</f>
        <v>0</v>
      </c>
      <c r="F307" s="6" t="str">
        <v>Cost of revenue / Cost of revenue</v>
      </c>
      <c r="G307" s="2"/>
      <c r="H307" s="31">
        <f>SUM('Posting_Inputs'!H233)</f>
        <v>0</v>
      </c>
      <c r="I307" s="31">
        <f>SUM('Posting_Inputs'!I233)</f>
        <v>0</v>
      </c>
      <c r="J307" s="31">
        <f>SUM('Posting_Inputs'!J233)</f>
        <v>0</v>
      </c>
      <c r="K307" s="31">
        <f>SUM('Posting_Inputs'!K233)</f>
        <v>0</v>
      </c>
      <c r="L307" s="31">
        <f>SUM('Posting_Inputs'!L233)</f>
        <v>0</v>
      </c>
      <c r="M307" s="31">
        <f>SUM('Posting_Inputs'!M233)</f>
        <v>0</v>
      </c>
      <c r="N307" s="31">
        <f>SUM('Posting_Inputs'!N233)</f>
        <v>0</v>
      </c>
      <c r="O307" s="31">
        <f>SUM('Posting_Inputs'!O233)</f>
        <v>0</v>
      </c>
      <c r="P307" s="31">
        <f>SUM('Posting_Inputs'!P233)</f>
        <v>0</v>
      </c>
      <c r="Q307" s="31">
        <f>SUM('Posting_Inputs'!Q233)</f>
        <v>0</v>
      </c>
      <c r="R307" s="31">
        <f>SUM('Posting_Inputs'!R233)</f>
        <v>0</v>
      </c>
      <c r="S307" s="31">
        <f>SUM('Posting_Inputs'!S233)</f>
        <v>0</v>
      </c>
    </row>
    <row r="308" ht="28" customHeight="1">
      <c r="A308" s="2" t="str">
        <v>GL.COGS.CONNECT|MGMT</v>
      </c>
      <c r="B308" s="6" t="str">
        <v>Payout charges for lead-trader payments</v>
      </c>
      <c r="C308" s="2" t="str">
        <v>MGMT</v>
      </c>
      <c r="D308" s="2" t="str">
        <v>Cost of revenue</v>
      </c>
      <c r="E308" s="32">
        <f>SUM(H308:S308)</f>
        <v>0</v>
      </c>
      <c r="F308" s="6" t="str">
        <v>Cost of revenue / Cost of revenue</v>
      </c>
      <c r="G308" s="2"/>
      <c r="H308" s="32">
        <f>0</f>
        <v>0</v>
      </c>
      <c r="I308" s="32">
        <f>0</f>
        <v>0</v>
      </c>
      <c r="J308" s="32">
        <f>0</f>
        <v>0</v>
      </c>
      <c r="K308" s="32">
        <f>0</f>
        <v>0</v>
      </c>
      <c r="L308" s="32">
        <f>0</f>
        <v>0</v>
      </c>
      <c r="M308" s="32">
        <f>0</f>
        <v>0</v>
      </c>
      <c r="N308" s="32">
        <f>0</f>
        <v>0</v>
      </c>
      <c r="O308" s="32">
        <f>0</f>
        <v>0</v>
      </c>
      <c r="P308" s="32">
        <f>0</f>
        <v>0</v>
      </c>
      <c r="Q308" s="32">
        <f>0</f>
        <v>0</v>
      </c>
      <c r="R308" s="32">
        <f>0</f>
        <v>0</v>
      </c>
      <c r="S308" s="32">
        <f>0</f>
        <v>0</v>
      </c>
    </row>
    <row r="309" ht="28" customHeight="1">
      <c r="A309" s="2" t="str">
        <v>GL.COGS.CONNECT|ENG</v>
      </c>
      <c r="B309" s="6" t="str">
        <v>Payout charges for lead-trader payments</v>
      </c>
      <c r="C309" s="2" t="str">
        <v>ENG</v>
      </c>
      <c r="D309" s="2" t="str">
        <v>Cost of revenue</v>
      </c>
      <c r="E309" s="32">
        <f>SUM(H309:S309)</f>
        <v>0</v>
      </c>
      <c r="F309" s="6" t="str">
        <v>Cost of revenue / Cost of revenue</v>
      </c>
      <c r="G309" s="2"/>
      <c r="H309" s="32">
        <f>0</f>
        <v>0</v>
      </c>
      <c r="I309" s="32">
        <f>0</f>
        <v>0</v>
      </c>
      <c r="J309" s="32">
        <f>0</f>
        <v>0</v>
      </c>
      <c r="K309" s="32">
        <f>0</f>
        <v>0</v>
      </c>
      <c r="L309" s="32">
        <f>0</f>
        <v>0</v>
      </c>
      <c r="M309" s="32">
        <f>0</f>
        <v>0</v>
      </c>
      <c r="N309" s="32">
        <f>0</f>
        <v>0</v>
      </c>
      <c r="O309" s="32">
        <f>0</f>
        <v>0</v>
      </c>
      <c r="P309" s="32">
        <f>0</f>
        <v>0</v>
      </c>
      <c r="Q309" s="32">
        <f>0</f>
        <v>0</v>
      </c>
      <c r="R309" s="32">
        <f>0</f>
        <v>0</v>
      </c>
      <c r="S309" s="32">
        <f>0</f>
        <v>0</v>
      </c>
    </row>
    <row r="310" ht="28" customHeight="1">
      <c r="A310" s="2" t="str">
        <v>GL.COGS.CONNECT|COMP</v>
      </c>
      <c r="B310" s="6" t="str">
        <v>Payout charges for lead-trader payments</v>
      </c>
      <c r="C310" s="2" t="str">
        <v>COMP</v>
      </c>
      <c r="D310" s="2" t="str">
        <v>Cost of revenue</v>
      </c>
      <c r="E310" s="32">
        <f>SUM(H310:S310)</f>
        <v>0</v>
      </c>
      <c r="F310" s="6" t="str">
        <v>Cost of revenue / Cost of revenue</v>
      </c>
      <c r="G310" s="2"/>
      <c r="H310" s="32">
        <f>0</f>
        <v>0</v>
      </c>
      <c r="I310" s="32">
        <f>0</f>
        <v>0</v>
      </c>
      <c r="J310" s="32">
        <f>0</f>
        <v>0</v>
      </c>
      <c r="K310" s="32">
        <f>0</f>
        <v>0</v>
      </c>
      <c r="L310" s="32">
        <f>0</f>
        <v>0</v>
      </c>
      <c r="M310" s="32">
        <f>0</f>
        <v>0</v>
      </c>
      <c r="N310" s="32">
        <f>0</f>
        <v>0</v>
      </c>
      <c r="O310" s="32">
        <f>0</f>
        <v>0</v>
      </c>
      <c r="P310" s="32">
        <f>0</f>
        <v>0</v>
      </c>
      <c r="Q310" s="32">
        <f>0</f>
        <v>0</v>
      </c>
      <c r="R310" s="32">
        <f>0</f>
        <v>0</v>
      </c>
      <c r="S310" s="32">
        <f>0</f>
        <v>0</v>
      </c>
    </row>
    <row r="311" ht="28" customHeight="1">
      <c r="A311" s="2" t="str">
        <v>GL.COGS.CONNECT|PROD</v>
      </c>
      <c r="B311" s="6" t="str">
        <v>Payout charges for lead-trader payments</v>
      </c>
      <c r="C311" s="2" t="str">
        <v>PROD</v>
      </c>
      <c r="D311" s="2" t="str">
        <v>Cost of revenue</v>
      </c>
      <c r="E311" s="32">
        <f>SUM(H311:S311)</f>
        <v>0</v>
      </c>
      <c r="F311" s="6" t="str">
        <v>Cost of revenue / Cost of revenue</v>
      </c>
      <c r="G311" s="2"/>
      <c r="H311" s="32">
        <f>0</f>
        <v>0</v>
      </c>
      <c r="I311" s="32">
        <f>0</f>
        <v>0</v>
      </c>
      <c r="J311" s="32">
        <f>0</f>
        <v>0</v>
      </c>
      <c r="K311" s="32">
        <f>0</f>
        <v>0</v>
      </c>
      <c r="L311" s="32">
        <f>0</f>
        <v>0</v>
      </c>
      <c r="M311" s="32">
        <f>0</f>
        <v>0</v>
      </c>
      <c r="N311" s="32">
        <f>0</f>
        <v>0</v>
      </c>
      <c r="O311" s="32">
        <f>0</f>
        <v>0</v>
      </c>
      <c r="P311" s="32">
        <f>0</f>
        <v>0</v>
      </c>
      <c r="Q311" s="32">
        <f>0</f>
        <v>0</v>
      </c>
      <c r="R311" s="32">
        <f>0</f>
        <v>0</v>
      </c>
      <c r="S311" s="32">
        <f>0</f>
        <v>0</v>
      </c>
    </row>
    <row r="312" ht="28" customHeight="1">
      <c r="A312" s="2" t="str">
        <v>GL.COGS.CONNECT|MKT</v>
      </c>
      <c r="B312" s="6" t="str">
        <v>Payout charges for lead-trader payments</v>
      </c>
      <c r="C312" s="2" t="str">
        <v>MKT</v>
      </c>
      <c r="D312" s="2" t="str">
        <v>Cost of revenue</v>
      </c>
      <c r="E312" s="32">
        <f>SUM(H312:S312)</f>
        <v>0</v>
      </c>
      <c r="F312" s="6" t="str">
        <v>Cost of revenue / Cost of revenue</v>
      </c>
      <c r="G312" s="2"/>
      <c r="H312" s="32">
        <f>0</f>
        <v>0</v>
      </c>
      <c r="I312" s="32">
        <f>0</f>
        <v>0</v>
      </c>
      <c r="J312" s="32">
        <f>0</f>
        <v>0</v>
      </c>
      <c r="K312" s="32">
        <f>0</f>
        <v>0</v>
      </c>
      <c r="L312" s="32">
        <f>0</f>
        <v>0</v>
      </c>
      <c r="M312" s="32">
        <f>0</f>
        <v>0</v>
      </c>
      <c r="N312" s="32">
        <f>0</f>
        <v>0</v>
      </c>
      <c r="O312" s="32">
        <f>0</f>
        <v>0</v>
      </c>
      <c r="P312" s="32">
        <f>0</f>
        <v>0</v>
      </c>
      <c r="Q312" s="32">
        <f>0</f>
        <v>0</v>
      </c>
      <c r="R312" s="32">
        <f>0</f>
        <v>0</v>
      </c>
      <c r="S312" s="32">
        <f>0</f>
        <v>0</v>
      </c>
    </row>
    <row r="313" ht="28" customHeight="1">
      <c r="A313" s="2" t="str">
        <v>GL.COGS.CONNECT|SUP</v>
      </c>
      <c r="B313" s="6" t="str">
        <v>Payout charges for lead-trader payments</v>
      </c>
      <c r="C313" s="2" t="str">
        <v>SUP</v>
      </c>
      <c r="D313" s="2" t="str">
        <v>Cost of revenue</v>
      </c>
      <c r="E313" s="32">
        <f>SUM(H313:S313)</f>
        <v>0</v>
      </c>
      <c r="F313" s="6" t="str">
        <v>Cost of revenue / Cost of revenue</v>
      </c>
      <c r="G313" s="2"/>
      <c r="H313" s="32">
        <f>0</f>
        <v>0</v>
      </c>
      <c r="I313" s="32">
        <f>0</f>
        <v>0</v>
      </c>
      <c r="J313" s="32">
        <f>0</f>
        <v>0</v>
      </c>
      <c r="K313" s="32">
        <f>0</f>
        <v>0</v>
      </c>
      <c r="L313" s="32">
        <f>0</f>
        <v>0</v>
      </c>
      <c r="M313" s="32">
        <f>0</f>
        <v>0</v>
      </c>
      <c r="N313" s="32">
        <f>0</f>
        <v>0</v>
      </c>
      <c r="O313" s="32">
        <f>0</f>
        <v>0</v>
      </c>
      <c r="P313" s="32">
        <f>0</f>
        <v>0</v>
      </c>
      <c r="Q313" s="32">
        <f>0</f>
        <v>0</v>
      </c>
      <c r="R313" s="32">
        <f>0</f>
        <v>0</v>
      </c>
      <c r="S313" s="32">
        <f>0</f>
        <v>0</v>
      </c>
    </row>
    <row r="314" ht="28" customHeight="1">
      <c r="A314" s="2" t="str">
        <v>GL.COGS.CONNECT|FIN</v>
      </c>
      <c r="B314" s="6" t="str">
        <v>Payout charges for lead-trader payments</v>
      </c>
      <c r="C314" s="2" t="str">
        <v>FIN</v>
      </c>
      <c r="D314" s="2" t="str">
        <v>Cost of revenue</v>
      </c>
      <c r="E314" s="32">
        <f>SUM(H314:S314)</f>
        <v>0</v>
      </c>
      <c r="F314" s="6" t="str">
        <v>Cost of revenue / Cost of revenue</v>
      </c>
      <c r="G314" s="2"/>
      <c r="H314" s="32">
        <f>0</f>
        <v>0</v>
      </c>
      <c r="I314" s="32">
        <f>0</f>
        <v>0</v>
      </c>
      <c r="J314" s="32">
        <f>0</f>
        <v>0</v>
      </c>
      <c r="K314" s="32">
        <f>0</f>
        <v>0</v>
      </c>
      <c r="L314" s="32">
        <f>0</f>
        <v>0</v>
      </c>
      <c r="M314" s="32">
        <f>0</f>
        <v>0</v>
      </c>
      <c r="N314" s="32">
        <f>0</f>
        <v>0</v>
      </c>
      <c r="O314" s="32">
        <f>0</f>
        <v>0</v>
      </c>
      <c r="P314" s="32">
        <f>0</f>
        <v>0</v>
      </c>
      <c r="Q314" s="32">
        <f>0</f>
        <v>0</v>
      </c>
      <c r="R314" s="32">
        <f>0</f>
        <v>0</v>
      </c>
      <c r="S314" s="32">
        <f>0</f>
        <v>0</v>
      </c>
    </row>
    <row r="315" ht="28" customHeight="1">
      <c r="A315" s="2" t="str">
        <v>GL.COGS.CONNECT|SALES</v>
      </c>
      <c r="B315" s="6" t="str">
        <v>Payout charges for lead-trader payments</v>
      </c>
      <c r="C315" s="2" t="str">
        <v>SALES</v>
      </c>
      <c r="D315" s="2" t="str">
        <v>Cost of revenue</v>
      </c>
      <c r="E315" s="32">
        <f>SUM(H315:S315)</f>
        <v>0</v>
      </c>
      <c r="F315" s="6" t="str">
        <v>Cost of revenue / Cost of revenue</v>
      </c>
      <c r="G315" s="2"/>
      <c r="H315" s="32">
        <f>0</f>
        <v>0</v>
      </c>
      <c r="I315" s="32">
        <f>0</f>
        <v>0</v>
      </c>
      <c r="J315" s="32">
        <f>0</f>
        <v>0</v>
      </c>
      <c r="K315" s="32">
        <f>0</f>
        <v>0</v>
      </c>
      <c r="L315" s="32">
        <f>0</f>
        <v>0</v>
      </c>
      <c r="M315" s="32">
        <f>0</f>
        <v>0</v>
      </c>
      <c r="N315" s="32">
        <f>0</f>
        <v>0</v>
      </c>
      <c r="O315" s="32">
        <f>0</f>
        <v>0</v>
      </c>
      <c r="P315" s="32">
        <f>0</f>
        <v>0</v>
      </c>
      <c r="Q315" s="32">
        <f>0</f>
        <v>0</v>
      </c>
      <c r="R315" s="32">
        <f>0</f>
        <v>0</v>
      </c>
      <c r="S315" s="32">
        <f>0</f>
        <v>0</v>
      </c>
    </row>
    <row r="316" ht="28" customHeight="1">
      <c r="A316" s="2" t="str">
        <v>GL.COGS.CONNECT|CORP</v>
      </c>
      <c r="B316" s="6" t="str">
        <v>Payout charges for lead-trader payments</v>
      </c>
      <c r="C316" s="2" t="str">
        <v>CORP</v>
      </c>
      <c r="D316" s="2" t="str">
        <v>Cost of revenue</v>
      </c>
      <c r="E316" s="32">
        <f>SUM(H316:S316)</f>
        <v>0</v>
      </c>
      <c r="F316" s="6" t="str">
        <v>Cost of revenue / Cost of revenue</v>
      </c>
      <c r="G316" s="2"/>
      <c r="H316" s="31">
        <f>SUM('Posting_Inputs'!H234)</f>
        <v>0</v>
      </c>
      <c r="I316" s="31">
        <f>SUM('Posting_Inputs'!I234)</f>
        <v>0</v>
      </c>
      <c r="J316" s="31">
        <f>SUM('Posting_Inputs'!J234)</f>
        <v>0</v>
      </c>
      <c r="K316" s="31">
        <f>SUM('Posting_Inputs'!K234)</f>
        <v>0</v>
      </c>
      <c r="L316" s="31">
        <f>SUM('Posting_Inputs'!L234)</f>
        <v>0</v>
      </c>
      <c r="M316" s="31">
        <f>SUM('Posting_Inputs'!M234)</f>
        <v>0</v>
      </c>
      <c r="N316" s="31">
        <f>SUM('Posting_Inputs'!N234)</f>
        <v>0</v>
      </c>
      <c r="O316" s="31">
        <f>SUM('Posting_Inputs'!O234)</f>
        <v>0</v>
      </c>
      <c r="P316" s="31">
        <f>SUM('Posting_Inputs'!P234)</f>
        <v>0</v>
      </c>
      <c r="Q316" s="31">
        <f>SUM('Posting_Inputs'!Q234)</f>
        <v>0</v>
      </c>
      <c r="R316" s="31">
        <f>SUM('Posting_Inputs'!R234)</f>
        <v>0</v>
      </c>
      <c r="S316" s="31">
        <f>SUM('Posting_Inputs'!S234)</f>
        <v>0</v>
      </c>
    </row>
    <row r="317" ht="22" customHeight="1">
      <c r="A317" s="2" t="str">
        <v>GL.COGS.DISPUTE|MGMT</v>
      </c>
      <c r="B317" s="6" t="str">
        <v>Card disputes (amount and fee)</v>
      </c>
      <c r="C317" s="2" t="str">
        <v>MGMT</v>
      </c>
      <c r="D317" s="2" t="str">
        <v>Cost of revenue</v>
      </c>
      <c r="E317" s="32">
        <f>SUM(H317:S317)</f>
        <v>0</v>
      </c>
      <c r="F317" s="6" t="str">
        <v>Cost of revenue / Cost of revenue</v>
      </c>
      <c r="G317" s="2"/>
      <c r="H317" s="32">
        <f>0</f>
        <v>0</v>
      </c>
      <c r="I317" s="32">
        <f>0</f>
        <v>0</v>
      </c>
      <c r="J317" s="32">
        <f>0</f>
        <v>0</v>
      </c>
      <c r="K317" s="32">
        <f>0</f>
        <v>0</v>
      </c>
      <c r="L317" s="32">
        <f>0</f>
        <v>0</v>
      </c>
      <c r="M317" s="32">
        <f>0</f>
        <v>0</v>
      </c>
      <c r="N317" s="32">
        <f>0</f>
        <v>0</v>
      </c>
      <c r="O317" s="32">
        <f>0</f>
        <v>0</v>
      </c>
      <c r="P317" s="32">
        <f>0</f>
        <v>0</v>
      </c>
      <c r="Q317" s="32">
        <f>0</f>
        <v>0</v>
      </c>
      <c r="R317" s="32">
        <f>0</f>
        <v>0</v>
      </c>
      <c r="S317" s="32">
        <f>0</f>
        <v>0</v>
      </c>
    </row>
    <row r="318" ht="22" customHeight="1">
      <c r="A318" s="2" t="str">
        <v>GL.COGS.DISPUTE|ENG</v>
      </c>
      <c r="B318" s="6" t="str">
        <v>Card disputes (amount and fee)</v>
      </c>
      <c r="C318" s="2" t="str">
        <v>ENG</v>
      </c>
      <c r="D318" s="2" t="str">
        <v>Cost of revenue</v>
      </c>
      <c r="E318" s="32">
        <f>SUM(H318:S318)</f>
        <v>0</v>
      </c>
      <c r="F318" s="6" t="str">
        <v>Cost of revenue / Cost of revenue</v>
      </c>
      <c r="G318" s="2"/>
      <c r="H318" s="32">
        <f>0</f>
        <v>0</v>
      </c>
      <c r="I318" s="32">
        <f>0</f>
        <v>0</v>
      </c>
      <c r="J318" s="32">
        <f>0</f>
        <v>0</v>
      </c>
      <c r="K318" s="32">
        <f>0</f>
        <v>0</v>
      </c>
      <c r="L318" s="32">
        <f>0</f>
        <v>0</v>
      </c>
      <c r="M318" s="32">
        <f>0</f>
        <v>0</v>
      </c>
      <c r="N318" s="32">
        <f>0</f>
        <v>0</v>
      </c>
      <c r="O318" s="32">
        <f>0</f>
        <v>0</v>
      </c>
      <c r="P318" s="32">
        <f>0</f>
        <v>0</v>
      </c>
      <c r="Q318" s="32">
        <f>0</f>
        <v>0</v>
      </c>
      <c r="R318" s="32">
        <f>0</f>
        <v>0</v>
      </c>
      <c r="S318" s="32">
        <f>0</f>
        <v>0</v>
      </c>
    </row>
    <row r="319" ht="22" customHeight="1">
      <c r="A319" s="2" t="str">
        <v>GL.COGS.DISPUTE|COMP</v>
      </c>
      <c r="B319" s="6" t="str">
        <v>Card disputes (amount and fee)</v>
      </c>
      <c r="C319" s="2" t="str">
        <v>COMP</v>
      </c>
      <c r="D319" s="2" t="str">
        <v>Cost of revenue</v>
      </c>
      <c r="E319" s="32">
        <f>SUM(H319:S319)</f>
        <v>0</v>
      </c>
      <c r="F319" s="6" t="str">
        <v>Cost of revenue / Cost of revenue</v>
      </c>
      <c r="G319" s="2"/>
      <c r="H319" s="32">
        <f>0</f>
        <v>0</v>
      </c>
      <c r="I319" s="32">
        <f>0</f>
        <v>0</v>
      </c>
      <c r="J319" s="32">
        <f>0</f>
        <v>0</v>
      </c>
      <c r="K319" s="32">
        <f>0</f>
        <v>0</v>
      </c>
      <c r="L319" s="32">
        <f>0</f>
        <v>0</v>
      </c>
      <c r="M319" s="32">
        <f>0</f>
        <v>0</v>
      </c>
      <c r="N319" s="32">
        <f>0</f>
        <v>0</v>
      </c>
      <c r="O319" s="32">
        <f>0</f>
        <v>0</v>
      </c>
      <c r="P319" s="32">
        <f>0</f>
        <v>0</v>
      </c>
      <c r="Q319" s="32">
        <f>0</f>
        <v>0</v>
      </c>
      <c r="R319" s="32">
        <f>0</f>
        <v>0</v>
      </c>
      <c r="S319" s="32">
        <f>0</f>
        <v>0</v>
      </c>
    </row>
    <row r="320" ht="22" customHeight="1">
      <c r="A320" s="2" t="str">
        <v>GL.COGS.DISPUTE|PROD</v>
      </c>
      <c r="B320" s="6" t="str">
        <v>Card disputes (amount and fee)</v>
      </c>
      <c r="C320" s="2" t="str">
        <v>PROD</v>
      </c>
      <c r="D320" s="2" t="str">
        <v>Cost of revenue</v>
      </c>
      <c r="E320" s="32">
        <f>SUM(H320:S320)</f>
        <v>0</v>
      </c>
      <c r="F320" s="6" t="str">
        <v>Cost of revenue / Cost of revenue</v>
      </c>
      <c r="G320" s="2"/>
      <c r="H320" s="32">
        <f>0</f>
        <v>0</v>
      </c>
      <c r="I320" s="32">
        <f>0</f>
        <v>0</v>
      </c>
      <c r="J320" s="32">
        <f>0</f>
        <v>0</v>
      </c>
      <c r="K320" s="32">
        <f>0</f>
        <v>0</v>
      </c>
      <c r="L320" s="32">
        <f>0</f>
        <v>0</v>
      </c>
      <c r="M320" s="32">
        <f>0</f>
        <v>0</v>
      </c>
      <c r="N320" s="32">
        <f>0</f>
        <v>0</v>
      </c>
      <c r="O320" s="32">
        <f>0</f>
        <v>0</v>
      </c>
      <c r="P320" s="32">
        <f>0</f>
        <v>0</v>
      </c>
      <c r="Q320" s="32">
        <f>0</f>
        <v>0</v>
      </c>
      <c r="R320" s="32">
        <f>0</f>
        <v>0</v>
      </c>
      <c r="S320" s="32">
        <f>0</f>
        <v>0</v>
      </c>
    </row>
    <row r="321" ht="22" customHeight="1">
      <c r="A321" s="2" t="str">
        <v>GL.COGS.DISPUTE|MKT</v>
      </c>
      <c r="B321" s="6" t="str">
        <v>Card disputes (amount and fee)</v>
      </c>
      <c r="C321" s="2" t="str">
        <v>MKT</v>
      </c>
      <c r="D321" s="2" t="str">
        <v>Cost of revenue</v>
      </c>
      <c r="E321" s="32">
        <f>SUM(H321:S321)</f>
        <v>0</v>
      </c>
      <c r="F321" s="6" t="str">
        <v>Cost of revenue / Cost of revenue</v>
      </c>
      <c r="G321" s="2"/>
      <c r="H321" s="32">
        <f>0</f>
        <v>0</v>
      </c>
      <c r="I321" s="32">
        <f>0</f>
        <v>0</v>
      </c>
      <c r="J321" s="32">
        <f>0</f>
        <v>0</v>
      </c>
      <c r="K321" s="32">
        <f>0</f>
        <v>0</v>
      </c>
      <c r="L321" s="32">
        <f>0</f>
        <v>0</v>
      </c>
      <c r="M321" s="32">
        <f>0</f>
        <v>0</v>
      </c>
      <c r="N321" s="32">
        <f>0</f>
        <v>0</v>
      </c>
      <c r="O321" s="32">
        <f>0</f>
        <v>0</v>
      </c>
      <c r="P321" s="32">
        <f>0</f>
        <v>0</v>
      </c>
      <c r="Q321" s="32">
        <f>0</f>
        <v>0</v>
      </c>
      <c r="R321" s="32">
        <f>0</f>
        <v>0</v>
      </c>
      <c r="S321" s="32">
        <f>0</f>
        <v>0</v>
      </c>
    </row>
    <row r="322" ht="22" customHeight="1">
      <c r="A322" s="2" t="str">
        <v>GL.COGS.DISPUTE|SUP</v>
      </c>
      <c r="B322" s="6" t="str">
        <v>Card disputes (amount and fee)</v>
      </c>
      <c r="C322" s="2" t="str">
        <v>SUP</v>
      </c>
      <c r="D322" s="2" t="str">
        <v>Cost of revenue</v>
      </c>
      <c r="E322" s="32">
        <f>SUM(H322:S322)</f>
        <v>0</v>
      </c>
      <c r="F322" s="6" t="str">
        <v>Cost of revenue / Cost of revenue</v>
      </c>
      <c r="G322" s="2"/>
      <c r="H322" s="32">
        <f>0</f>
        <v>0</v>
      </c>
      <c r="I322" s="32">
        <f>0</f>
        <v>0</v>
      </c>
      <c r="J322" s="32">
        <f>0</f>
        <v>0</v>
      </c>
      <c r="K322" s="32">
        <f>0</f>
        <v>0</v>
      </c>
      <c r="L322" s="32">
        <f>0</f>
        <v>0</v>
      </c>
      <c r="M322" s="32">
        <f>0</f>
        <v>0</v>
      </c>
      <c r="N322" s="32">
        <f>0</f>
        <v>0</v>
      </c>
      <c r="O322" s="32">
        <f>0</f>
        <v>0</v>
      </c>
      <c r="P322" s="32">
        <f>0</f>
        <v>0</v>
      </c>
      <c r="Q322" s="32">
        <f>0</f>
        <v>0</v>
      </c>
      <c r="R322" s="32">
        <f>0</f>
        <v>0</v>
      </c>
      <c r="S322" s="32">
        <f>0</f>
        <v>0</v>
      </c>
    </row>
    <row r="323" ht="22" customHeight="1">
      <c r="A323" s="2" t="str">
        <v>GL.COGS.DISPUTE|FIN</v>
      </c>
      <c r="B323" s="6" t="str">
        <v>Card disputes (amount and fee)</v>
      </c>
      <c r="C323" s="2" t="str">
        <v>FIN</v>
      </c>
      <c r="D323" s="2" t="str">
        <v>Cost of revenue</v>
      </c>
      <c r="E323" s="32">
        <f>SUM(H323:S323)</f>
        <v>0</v>
      </c>
      <c r="F323" s="6" t="str">
        <v>Cost of revenue / Cost of revenue</v>
      </c>
      <c r="G323" s="2"/>
      <c r="H323" s="32">
        <f>0</f>
        <v>0</v>
      </c>
      <c r="I323" s="32">
        <f>0</f>
        <v>0</v>
      </c>
      <c r="J323" s="32">
        <f>0</f>
        <v>0</v>
      </c>
      <c r="K323" s="32">
        <f>0</f>
        <v>0</v>
      </c>
      <c r="L323" s="32">
        <f>0</f>
        <v>0</v>
      </c>
      <c r="M323" s="32">
        <f>0</f>
        <v>0</v>
      </c>
      <c r="N323" s="32">
        <f>0</f>
        <v>0</v>
      </c>
      <c r="O323" s="32">
        <f>0</f>
        <v>0</v>
      </c>
      <c r="P323" s="32">
        <f>0</f>
        <v>0</v>
      </c>
      <c r="Q323" s="32">
        <f>0</f>
        <v>0</v>
      </c>
      <c r="R323" s="32">
        <f>0</f>
        <v>0</v>
      </c>
      <c r="S323" s="32">
        <f>0</f>
        <v>0</v>
      </c>
    </row>
    <row r="324" ht="22" customHeight="1">
      <c r="A324" s="2" t="str">
        <v>GL.COGS.DISPUTE|SALES</v>
      </c>
      <c r="B324" s="6" t="str">
        <v>Card disputes (amount and fee)</v>
      </c>
      <c r="C324" s="2" t="str">
        <v>SALES</v>
      </c>
      <c r="D324" s="2" t="str">
        <v>Cost of revenue</v>
      </c>
      <c r="E324" s="32">
        <f>SUM(H324:S324)</f>
        <v>0</v>
      </c>
      <c r="F324" s="6" t="str">
        <v>Cost of revenue / Cost of revenue</v>
      </c>
      <c r="G324" s="2"/>
      <c r="H324" s="32">
        <f>0</f>
        <v>0</v>
      </c>
      <c r="I324" s="32">
        <f>0</f>
        <v>0</v>
      </c>
      <c r="J324" s="32">
        <f>0</f>
        <v>0</v>
      </c>
      <c r="K324" s="32">
        <f>0</f>
        <v>0</v>
      </c>
      <c r="L324" s="32">
        <f>0</f>
        <v>0</v>
      </c>
      <c r="M324" s="32">
        <f>0</f>
        <v>0</v>
      </c>
      <c r="N324" s="32">
        <f>0</f>
        <v>0</v>
      </c>
      <c r="O324" s="32">
        <f>0</f>
        <v>0</v>
      </c>
      <c r="P324" s="32">
        <f>0</f>
        <v>0</v>
      </c>
      <c r="Q324" s="32">
        <f>0</f>
        <v>0</v>
      </c>
      <c r="R324" s="32">
        <f>0</f>
        <v>0</v>
      </c>
      <c r="S324" s="32">
        <f>0</f>
        <v>0</v>
      </c>
    </row>
    <row r="325" ht="22" customHeight="1">
      <c r="A325" s="2" t="str">
        <v>GL.COGS.DISPUTE|CORP</v>
      </c>
      <c r="B325" s="6" t="str">
        <v>Card disputes (amount and fee)</v>
      </c>
      <c r="C325" s="2" t="str">
        <v>CORP</v>
      </c>
      <c r="D325" s="2" t="str">
        <v>Cost of revenue</v>
      </c>
      <c r="E325" s="32">
        <f>SUM(H325:S325)</f>
        <v>-43.87063312187848</v>
      </c>
      <c r="F325" s="6" t="str">
        <v>Cost of revenue / Cost of revenue</v>
      </c>
      <c r="G325" s="2"/>
      <c r="H325" s="31">
        <f>SUM('Posting_Inputs'!H235)</f>
        <v>0</v>
      </c>
      <c r="I325" s="31">
        <f>SUM('Posting_Inputs'!I235)</f>
        <v>0</v>
      </c>
      <c r="J325" s="31">
        <f>SUM('Posting_Inputs'!J235)</f>
        <v>0</v>
      </c>
      <c r="K325" s="31">
        <f>SUM('Posting_Inputs'!K235)</f>
        <v>0</v>
      </c>
      <c r="L325" s="31">
        <f>SUM('Posting_Inputs'!L235)</f>
        <v>0</v>
      </c>
      <c r="M325" s="31">
        <f>SUM('Posting_Inputs'!M235)</f>
        <v>0</v>
      </c>
      <c r="N325" s="31">
        <f>SUM('Posting_Inputs'!N235)</f>
        <v>0</v>
      </c>
      <c r="O325" s="31">
        <f>SUM('Posting_Inputs'!O235)</f>
        <v>0</v>
      </c>
      <c r="P325" s="31">
        <f>SUM('Posting_Inputs'!P235)</f>
        <v>0</v>
      </c>
      <c r="Q325" s="31">
        <f>SUM('Posting_Inputs'!Q235)</f>
        <v>-11.742933469090909</v>
      </c>
      <c r="R325" s="31">
        <f>SUM('Posting_Inputs'!R235)</f>
        <v>-14.287649703656726</v>
      </c>
      <c r="S325" s="31">
        <f>SUM('Posting_Inputs'!S235)</f>
        <v>-17.840049949130844</v>
      </c>
    </row>
    <row r="326" ht="22" customHeight="1">
      <c r="A326" s="2" t="str">
        <v>GL.COGS.FRAUD|MGMT</v>
      </c>
      <c r="B326" s="6" t="str">
        <v>Card fraud losses (web)</v>
      </c>
      <c r="C326" s="2" t="str">
        <v>MGMT</v>
      </c>
      <c r="D326" s="2" t="str">
        <v>Cost of revenue</v>
      </c>
      <c r="E326" s="32">
        <f>SUM(H326:S326)</f>
        <v>0</v>
      </c>
      <c r="F326" s="6" t="str">
        <v>Cost of revenue / Cost of revenue</v>
      </c>
      <c r="G326" s="2"/>
      <c r="H326" s="32">
        <f>0</f>
        <v>0</v>
      </c>
      <c r="I326" s="32">
        <f>0</f>
        <v>0</v>
      </c>
      <c r="J326" s="32">
        <f>0</f>
        <v>0</v>
      </c>
      <c r="K326" s="32">
        <f>0</f>
        <v>0</v>
      </c>
      <c r="L326" s="32">
        <f>0</f>
        <v>0</v>
      </c>
      <c r="M326" s="32">
        <f>0</f>
        <v>0</v>
      </c>
      <c r="N326" s="32">
        <f>0</f>
        <v>0</v>
      </c>
      <c r="O326" s="32">
        <f>0</f>
        <v>0</v>
      </c>
      <c r="P326" s="32">
        <f>0</f>
        <v>0</v>
      </c>
      <c r="Q326" s="32">
        <f>0</f>
        <v>0</v>
      </c>
      <c r="R326" s="32">
        <f>0</f>
        <v>0</v>
      </c>
      <c r="S326" s="32">
        <f>0</f>
        <v>0</v>
      </c>
    </row>
    <row r="327" ht="22" customHeight="1">
      <c r="A327" s="2" t="str">
        <v>GL.COGS.FRAUD|ENG</v>
      </c>
      <c r="B327" s="6" t="str">
        <v>Card fraud losses (web)</v>
      </c>
      <c r="C327" s="2" t="str">
        <v>ENG</v>
      </c>
      <c r="D327" s="2" t="str">
        <v>Cost of revenue</v>
      </c>
      <c r="E327" s="32">
        <f>SUM(H327:S327)</f>
        <v>0</v>
      </c>
      <c r="F327" s="6" t="str">
        <v>Cost of revenue / Cost of revenue</v>
      </c>
      <c r="G327" s="2"/>
      <c r="H327" s="32">
        <f>0</f>
        <v>0</v>
      </c>
      <c r="I327" s="32">
        <f>0</f>
        <v>0</v>
      </c>
      <c r="J327" s="32">
        <f>0</f>
        <v>0</v>
      </c>
      <c r="K327" s="32">
        <f>0</f>
        <v>0</v>
      </c>
      <c r="L327" s="32">
        <f>0</f>
        <v>0</v>
      </c>
      <c r="M327" s="32">
        <f>0</f>
        <v>0</v>
      </c>
      <c r="N327" s="32">
        <f>0</f>
        <v>0</v>
      </c>
      <c r="O327" s="32">
        <f>0</f>
        <v>0</v>
      </c>
      <c r="P327" s="32">
        <f>0</f>
        <v>0</v>
      </c>
      <c r="Q327" s="32">
        <f>0</f>
        <v>0</v>
      </c>
      <c r="R327" s="32">
        <f>0</f>
        <v>0</v>
      </c>
      <c r="S327" s="32">
        <f>0</f>
        <v>0</v>
      </c>
    </row>
    <row r="328" ht="22" customHeight="1">
      <c r="A328" s="2" t="str">
        <v>GL.COGS.FRAUD|COMP</v>
      </c>
      <c r="B328" s="6" t="str">
        <v>Card fraud losses (web)</v>
      </c>
      <c r="C328" s="2" t="str">
        <v>COMP</v>
      </c>
      <c r="D328" s="2" t="str">
        <v>Cost of revenue</v>
      </c>
      <c r="E328" s="32">
        <f>SUM(H328:S328)</f>
        <v>0</v>
      </c>
      <c r="F328" s="6" t="str">
        <v>Cost of revenue / Cost of revenue</v>
      </c>
      <c r="G328" s="2"/>
      <c r="H328" s="32">
        <f>0</f>
        <v>0</v>
      </c>
      <c r="I328" s="32">
        <f>0</f>
        <v>0</v>
      </c>
      <c r="J328" s="32">
        <f>0</f>
        <v>0</v>
      </c>
      <c r="K328" s="32">
        <f>0</f>
        <v>0</v>
      </c>
      <c r="L328" s="32">
        <f>0</f>
        <v>0</v>
      </c>
      <c r="M328" s="32">
        <f>0</f>
        <v>0</v>
      </c>
      <c r="N328" s="32">
        <f>0</f>
        <v>0</v>
      </c>
      <c r="O328" s="32">
        <f>0</f>
        <v>0</v>
      </c>
      <c r="P328" s="32">
        <f>0</f>
        <v>0</v>
      </c>
      <c r="Q328" s="32">
        <f>0</f>
        <v>0</v>
      </c>
      <c r="R328" s="32">
        <f>0</f>
        <v>0</v>
      </c>
      <c r="S328" s="32">
        <f>0</f>
        <v>0</v>
      </c>
    </row>
    <row r="329" ht="22" customHeight="1">
      <c r="A329" s="2" t="str">
        <v>GL.COGS.FRAUD|PROD</v>
      </c>
      <c r="B329" s="6" t="str">
        <v>Card fraud losses (web)</v>
      </c>
      <c r="C329" s="2" t="str">
        <v>PROD</v>
      </c>
      <c r="D329" s="2" t="str">
        <v>Cost of revenue</v>
      </c>
      <c r="E329" s="32">
        <f>SUM(H329:S329)</f>
        <v>0</v>
      </c>
      <c r="F329" s="6" t="str">
        <v>Cost of revenue / Cost of revenue</v>
      </c>
      <c r="G329" s="2"/>
      <c r="H329" s="32">
        <f>0</f>
        <v>0</v>
      </c>
      <c r="I329" s="32">
        <f>0</f>
        <v>0</v>
      </c>
      <c r="J329" s="32">
        <f>0</f>
        <v>0</v>
      </c>
      <c r="K329" s="32">
        <f>0</f>
        <v>0</v>
      </c>
      <c r="L329" s="32">
        <f>0</f>
        <v>0</v>
      </c>
      <c r="M329" s="32">
        <f>0</f>
        <v>0</v>
      </c>
      <c r="N329" s="32">
        <f>0</f>
        <v>0</v>
      </c>
      <c r="O329" s="32">
        <f>0</f>
        <v>0</v>
      </c>
      <c r="P329" s="32">
        <f>0</f>
        <v>0</v>
      </c>
      <c r="Q329" s="32">
        <f>0</f>
        <v>0</v>
      </c>
      <c r="R329" s="32">
        <f>0</f>
        <v>0</v>
      </c>
      <c r="S329" s="32">
        <f>0</f>
        <v>0</v>
      </c>
    </row>
    <row r="330" ht="22" customHeight="1">
      <c r="A330" s="2" t="str">
        <v>GL.COGS.FRAUD|MKT</v>
      </c>
      <c r="B330" s="6" t="str">
        <v>Card fraud losses (web)</v>
      </c>
      <c r="C330" s="2" t="str">
        <v>MKT</v>
      </c>
      <c r="D330" s="2" t="str">
        <v>Cost of revenue</v>
      </c>
      <c r="E330" s="32">
        <f>SUM(H330:S330)</f>
        <v>0</v>
      </c>
      <c r="F330" s="6" t="str">
        <v>Cost of revenue / Cost of revenue</v>
      </c>
      <c r="G330" s="2"/>
      <c r="H330" s="32">
        <f>0</f>
        <v>0</v>
      </c>
      <c r="I330" s="32">
        <f>0</f>
        <v>0</v>
      </c>
      <c r="J330" s="32">
        <f>0</f>
        <v>0</v>
      </c>
      <c r="K330" s="32">
        <f>0</f>
        <v>0</v>
      </c>
      <c r="L330" s="32">
        <f>0</f>
        <v>0</v>
      </c>
      <c r="M330" s="32">
        <f>0</f>
        <v>0</v>
      </c>
      <c r="N330" s="32">
        <f>0</f>
        <v>0</v>
      </c>
      <c r="O330" s="32">
        <f>0</f>
        <v>0</v>
      </c>
      <c r="P330" s="32">
        <f>0</f>
        <v>0</v>
      </c>
      <c r="Q330" s="32">
        <f>0</f>
        <v>0</v>
      </c>
      <c r="R330" s="32">
        <f>0</f>
        <v>0</v>
      </c>
      <c r="S330" s="32">
        <f>0</f>
        <v>0</v>
      </c>
    </row>
    <row r="331" ht="22" customHeight="1">
      <c r="A331" s="2" t="str">
        <v>GL.COGS.FRAUD|SUP</v>
      </c>
      <c r="B331" s="6" t="str">
        <v>Card fraud losses (web)</v>
      </c>
      <c r="C331" s="2" t="str">
        <v>SUP</v>
      </c>
      <c r="D331" s="2" t="str">
        <v>Cost of revenue</v>
      </c>
      <c r="E331" s="32">
        <f>SUM(H331:S331)</f>
        <v>0</v>
      </c>
      <c r="F331" s="6" t="str">
        <v>Cost of revenue / Cost of revenue</v>
      </c>
      <c r="G331" s="2"/>
      <c r="H331" s="32">
        <f>0</f>
        <v>0</v>
      </c>
      <c r="I331" s="32">
        <f>0</f>
        <v>0</v>
      </c>
      <c r="J331" s="32">
        <f>0</f>
        <v>0</v>
      </c>
      <c r="K331" s="32">
        <f>0</f>
        <v>0</v>
      </c>
      <c r="L331" s="32">
        <f>0</f>
        <v>0</v>
      </c>
      <c r="M331" s="32">
        <f>0</f>
        <v>0</v>
      </c>
      <c r="N331" s="32">
        <f>0</f>
        <v>0</v>
      </c>
      <c r="O331" s="32">
        <f>0</f>
        <v>0</v>
      </c>
      <c r="P331" s="32">
        <f>0</f>
        <v>0</v>
      </c>
      <c r="Q331" s="32">
        <f>0</f>
        <v>0</v>
      </c>
      <c r="R331" s="32">
        <f>0</f>
        <v>0</v>
      </c>
      <c r="S331" s="32">
        <f>0</f>
        <v>0</v>
      </c>
    </row>
    <row r="332" ht="22" customHeight="1">
      <c r="A332" s="2" t="str">
        <v>GL.COGS.FRAUD|FIN</v>
      </c>
      <c r="B332" s="6" t="str">
        <v>Card fraud losses (web)</v>
      </c>
      <c r="C332" s="2" t="str">
        <v>FIN</v>
      </c>
      <c r="D332" s="2" t="str">
        <v>Cost of revenue</v>
      </c>
      <c r="E332" s="32">
        <f>SUM(H332:S332)</f>
        <v>0</v>
      </c>
      <c r="F332" s="6" t="str">
        <v>Cost of revenue / Cost of revenue</v>
      </c>
      <c r="G332" s="2"/>
      <c r="H332" s="32">
        <f>0</f>
        <v>0</v>
      </c>
      <c r="I332" s="32">
        <f>0</f>
        <v>0</v>
      </c>
      <c r="J332" s="32">
        <f>0</f>
        <v>0</v>
      </c>
      <c r="K332" s="32">
        <f>0</f>
        <v>0</v>
      </c>
      <c r="L332" s="32">
        <f>0</f>
        <v>0</v>
      </c>
      <c r="M332" s="32">
        <f>0</f>
        <v>0</v>
      </c>
      <c r="N332" s="32">
        <f>0</f>
        <v>0</v>
      </c>
      <c r="O332" s="32">
        <f>0</f>
        <v>0</v>
      </c>
      <c r="P332" s="32">
        <f>0</f>
        <v>0</v>
      </c>
      <c r="Q332" s="32">
        <f>0</f>
        <v>0</v>
      </c>
      <c r="R332" s="32">
        <f>0</f>
        <v>0</v>
      </c>
      <c r="S332" s="32">
        <f>0</f>
        <v>0</v>
      </c>
    </row>
    <row r="333" ht="22" customHeight="1">
      <c r="A333" s="2" t="str">
        <v>GL.COGS.FRAUD|SALES</v>
      </c>
      <c r="B333" s="6" t="str">
        <v>Card fraud losses (web)</v>
      </c>
      <c r="C333" s="2" t="str">
        <v>SALES</v>
      </c>
      <c r="D333" s="2" t="str">
        <v>Cost of revenue</v>
      </c>
      <c r="E333" s="32">
        <f>SUM(H333:S333)</f>
        <v>0</v>
      </c>
      <c r="F333" s="6" t="str">
        <v>Cost of revenue / Cost of revenue</v>
      </c>
      <c r="G333" s="2"/>
      <c r="H333" s="32">
        <f>0</f>
        <v>0</v>
      </c>
      <c r="I333" s="32">
        <f>0</f>
        <v>0</v>
      </c>
      <c r="J333" s="32">
        <f>0</f>
        <v>0</v>
      </c>
      <c r="K333" s="32">
        <f>0</f>
        <v>0</v>
      </c>
      <c r="L333" s="32">
        <f>0</f>
        <v>0</v>
      </c>
      <c r="M333" s="32">
        <f>0</f>
        <v>0</v>
      </c>
      <c r="N333" s="32">
        <f>0</f>
        <v>0</v>
      </c>
      <c r="O333" s="32">
        <f>0</f>
        <v>0</v>
      </c>
      <c r="P333" s="32">
        <f>0</f>
        <v>0</v>
      </c>
      <c r="Q333" s="32">
        <f>0</f>
        <v>0</v>
      </c>
      <c r="R333" s="32">
        <f>0</f>
        <v>0</v>
      </c>
      <c r="S333" s="32">
        <f>0</f>
        <v>0</v>
      </c>
    </row>
    <row r="334" ht="22" customHeight="1">
      <c r="A334" s="2" t="str">
        <v>GL.COGS.FRAUD|CORP</v>
      </c>
      <c r="B334" s="6" t="str">
        <v>Card fraud losses (web)</v>
      </c>
      <c r="C334" s="2" t="str">
        <v>CORP</v>
      </c>
      <c r="D334" s="2" t="str">
        <v>Cost of revenue</v>
      </c>
      <c r="E334" s="32">
        <f>SUM(H334:S334)</f>
        <v>-7.057063226827668</v>
      </c>
      <c r="F334" s="6" t="str">
        <v>Cost of revenue / Cost of revenue</v>
      </c>
      <c r="G334" s="2"/>
      <c r="H334" s="31">
        <f>SUM('Posting_Inputs'!H236)</f>
        <v>0</v>
      </c>
      <c r="I334" s="31">
        <f>SUM('Posting_Inputs'!I236)</f>
        <v>0</v>
      </c>
      <c r="J334" s="31">
        <f>SUM('Posting_Inputs'!J236)</f>
        <v>0</v>
      </c>
      <c r="K334" s="31">
        <f>SUM('Posting_Inputs'!K236)</f>
        <v>0</v>
      </c>
      <c r="L334" s="31">
        <f>SUM('Posting_Inputs'!L236)</f>
        <v>0</v>
      </c>
      <c r="M334" s="31">
        <f>SUM('Posting_Inputs'!M236)</f>
        <v>0</v>
      </c>
      <c r="N334" s="31">
        <f>SUM('Posting_Inputs'!N236)</f>
        <v>0</v>
      </c>
      <c r="O334" s="31">
        <f>SUM('Posting_Inputs'!O236)</f>
        <v>0</v>
      </c>
      <c r="P334" s="31">
        <f>SUM('Posting_Inputs'!P236)</f>
        <v>0</v>
      </c>
      <c r="Q334" s="31">
        <f>SUM('Posting_Inputs'!Q236)</f>
        <v>-1.2840594891428572</v>
      </c>
      <c r="R334" s="31">
        <f>SUM('Posting_Inputs'!R236)</f>
        <v>-2.355780542168027</v>
      </c>
      <c r="S334" s="31">
        <f>SUM('Posting_Inputs'!S236)</f>
        <v>-3.4172231955167836</v>
      </c>
    </row>
    <row r="335" ht="28" customHeight="1">
      <c r="A335" s="2" t="str">
        <v>GL.COGS.KYC_VARIABLE|MGMT</v>
      </c>
      <c r="B335" s="6" t="str">
        <v>Identity checks (KYC), per verification</v>
      </c>
      <c r="C335" s="2" t="str">
        <v>MGMT</v>
      </c>
      <c r="D335" s="2" t="str">
        <v>Cost of revenue</v>
      </c>
      <c r="E335" s="32">
        <f>SUM(H335:S335)</f>
        <v>0</v>
      </c>
      <c r="F335" s="6" t="str">
        <v>Cost of revenue / Cost of revenue</v>
      </c>
      <c r="G335" s="2"/>
      <c r="H335" s="32">
        <f>0</f>
        <v>0</v>
      </c>
      <c r="I335" s="32">
        <f>0</f>
        <v>0</v>
      </c>
      <c r="J335" s="32">
        <f>0</f>
        <v>0</v>
      </c>
      <c r="K335" s="32">
        <f>0</f>
        <v>0</v>
      </c>
      <c r="L335" s="32">
        <f>0</f>
        <v>0</v>
      </c>
      <c r="M335" s="32">
        <f>0</f>
        <v>0</v>
      </c>
      <c r="N335" s="32">
        <f>0</f>
        <v>0</v>
      </c>
      <c r="O335" s="32">
        <f>0</f>
        <v>0</v>
      </c>
      <c r="P335" s="32">
        <f>0</f>
        <v>0</v>
      </c>
      <c r="Q335" s="32">
        <f>0</f>
        <v>0</v>
      </c>
      <c r="R335" s="32">
        <f>0</f>
        <v>0</v>
      </c>
      <c r="S335" s="32">
        <f>0</f>
        <v>0</v>
      </c>
    </row>
    <row r="336" ht="28" customHeight="1">
      <c r="A336" s="2" t="str">
        <v>GL.COGS.KYC_VARIABLE|ENG</v>
      </c>
      <c r="B336" s="6" t="str">
        <v>Identity checks (KYC), per verification</v>
      </c>
      <c r="C336" s="2" t="str">
        <v>ENG</v>
      </c>
      <c r="D336" s="2" t="str">
        <v>Cost of revenue</v>
      </c>
      <c r="E336" s="32">
        <f>SUM(H336:S336)</f>
        <v>0</v>
      </c>
      <c r="F336" s="6" t="str">
        <v>Cost of revenue / Cost of revenue</v>
      </c>
      <c r="G336" s="2"/>
      <c r="H336" s="32">
        <f>0</f>
        <v>0</v>
      </c>
      <c r="I336" s="32">
        <f>0</f>
        <v>0</v>
      </c>
      <c r="J336" s="32">
        <f>0</f>
        <v>0</v>
      </c>
      <c r="K336" s="32">
        <f>0</f>
        <v>0</v>
      </c>
      <c r="L336" s="32">
        <f>0</f>
        <v>0</v>
      </c>
      <c r="M336" s="32">
        <f>0</f>
        <v>0</v>
      </c>
      <c r="N336" s="32">
        <f>0</f>
        <v>0</v>
      </c>
      <c r="O336" s="32">
        <f>0</f>
        <v>0</v>
      </c>
      <c r="P336" s="32">
        <f>0</f>
        <v>0</v>
      </c>
      <c r="Q336" s="32">
        <f>0</f>
        <v>0</v>
      </c>
      <c r="R336" s="32">
        <f>0</f>
        <v>0</v>
      </c>
      <c r="S336" s="32">
        <f>0</f>
        <v>0</v>
      </c>
    </row>
    <row r="337" ht="28" customHeight="1">
      <c r="A337" s="2" t="str">
        <v>GL.COGS.KYC_VARIABLE|COMP</v>
      </c>
      <c r="B337" s="6" t="str">
        <v>Identity checks (KYC), per verification</v>
      </c>
      <c r="C337" s="2" t="str">
        <v>COMP</v>
      </c>
      <c r="D337" s="2" t="str">
        <v>Cost of revenue</v>
      </c>
      <c r="E337" s="32">
        <f>SUM(H337:S337)</f>
        <v>0</v>
      </c>
      <c r="F337" s="6" t="str">
        <v>Cost of revenue / Cost of revenue</v>
      </c>
      <c r="G337" s="2"/>
      <c r="H337" s="31">
        <f>SUM('Posting_Inputs'!H237)</f>
        <v>0</v>
      </c>
      <c r="I337" s="31">
        <f>SUM('Posting_Inputs'!I237)</f>
        <v>0</v>
      </c>
      <c r="J337" s="31">
        <f>SUM('Posting_Inputs'!J237)</f>
        <v>0</v>
      </c>
      <c r="K337" s="31">
        <f>SUM('Posting_Inputs'!K237)</f>
        <v>0</v>
      </c>
      <c r="L337" s="31">
        <f>SUM('Posting_Inputs'!L237)</f>
        <v>0</v>
      </c>
      <c r="M337" s="31">
        <f>SUM('Posting_Inputs'!M237)</f>
        <v>0</v>
      </c>
      <c r="N337" s="31">
        <f>SUM('Posting_Inputs'!N237)</f>
        <v>0</v>
      </c>
      <c r="O337" s="31">
        <f>SUM('Posting_Inputs'!O237)</f>
        <v>0</v>
      </c>
      <c r="P337" s="31">
        <f>SUM('Posting_Inputs'!P237)</f>
        <v>0</v>
      </c>
      <c r="Q337" s="31">
        <f>SUM('Posting_Inputs'!Q237)</f>
        <v>0</v>
      </c>
      <c r="R337" s="31">
        <f>SUM('Posting_Inputs'!R237)</f>
        <v>0</v>
      </c>
      <c r="S337" s="31">
        <f>SUM('Posting_Inputs'!S237)</f>
        <v>0</v>
      </c>
    </row>
    <row r="338" ht="28" customHeight="1">
      <c r="A338" s="2" t="str">
        <v>GL.COGS.KYC_VARIABLE|PROD</v>
      </c>
      <c r="B338" s="6" t="str">
        <v>Identity checks (KYC), per verification</v>
      </c>
      <c r="C338" s="2" t="str">
        <v>PROD</v>
      </c>
      <c r="D338" s="2" t="str">
        <v>Cost of revenue</v>
      </c>
      <c r="E338" s="32">
        <f>SUM(H338:S338)</f>
        <v>0</v>
      </c>
      <c r="F338" s="6" t="str">
        <v>Cost of revenue / Cost of revenue</v>
      </c>
      <c r="G338" s="2"/>
      <c r="H338" s="32">
        <f>0</f>
        <v>0</v>
      </c>
      <c r="I338" s="32">
        <f>0</f>
        <v>0</v>
      </c>
      <c r="J338" s="32">
        <f>0</f>
        <v>0</v>
      </c>
      <c r="K338" s="32">
        <f>0</f>
        <v>0</v>
      </c>
      <c r="L338" s="32">
        <f>0</f>
        <v>0</v>
      </c>
      <c r="M338" s="32">
        <f>0</f>
        <v>0</v>
      </c>
      <c r="N338" s="32">
        <f>0</f>
        <v>0</v>
      </c>
      <c r="O338" s="32">
        <f>0</f>
        <v>0</v>
      </c>
      <c r="P338" s="32">
        <f>0</f>
        <v>0</v>
      </c>
      <c r="Q338" s="32">
        <f>0</f>
        <v>0</v>
      </c>
      <c r="R338" s="32">
        <f>0</f>
        <v>0</v>
      </c>
      <c r="S338" s="32">
        <f>0</f>
        <v>0</v>
      </c>
    </row>
    <row r="339" ht="28" customHeight="1">
      <c r="A339" s="2" t="str">
        <v>GL.COGS.KYC_VARIABLE|MKT</v>
      </c>
      <c r="B339" s="6" t="str">
        <v>Identity checks (KYC), per verification</v>
      </c>
      <c r="C339" s="2" t="str">
        <v>MKT</v>
      </c>
      <c r="D339" s="2" t="str">
        <v>Cost of revenue</v>
      </c>
      <c r="E339" s="32">
        <f>SUM(H339:S339)</f>
        <v>0</v>
      </c>
      <c r="F339" s="6" t="str">
        <v>Cost of revenue / Cost of revenue</v>
      </c>
      <c r="G339" s="2"/>
      <c r="H339" s="32">
        <f>0</f>
        <v>0</v>
      </c>
      <c r="I339" s="32">
        <f>0</f>
        <v>0</v>
      </c>
      <c r="J339" s="32">
        <f>0</f>
        <v>0</v>
      </c>
      <c r="K339" s="32">
        <f>0</f>
        <v>0</v>
      </c>
      <c r="L339" s="32">
        <f>0</f>
        <v>0</v>
      </c>
      <c r="M339" s="32">
        <f>0</f>
        <v>0</v>
      </c>
      <c r="N339" s="32">
        <f>0</f>
        <v>0</v>
      </c>
      <c r="O339" s="32">
        <f>0</f>
        <v>0</v>
      </c>
      <c r="P339" s="32">
        <f>0</f>
        <v>0</v>
      </c>
      <c r="Q339" s="32">
        <f>0</f>
        <v>0</v>
      </c>
      <c r="R339" s="32">
        <f>0</f>
        <v>0</v>
      </c>
      <c r="S339" s="32">
        <f>0</f>
        <v>0</v>
      </c>
    </row>
    <row r="340" ht="28" customHeight="1">
      <c r="A340" s="2" t="str">
        <v>GL.COGS.KYC_VARIABLE|SUP</v>
      </c>
      <c r="B340" s="6" t="str">
        <v>Identity checks (KYC), per verification</v>
      </c>
      <c r="C340" s="2" t="str">
        <v>SUP</v>
      </c>
      <c r="D340" s="2" t="str">
        <v>Cost of revenue</v>
      </c>
      <c r="E340" s="32">
        <f>SUM(H340:S340)</f>
        <v>0</v>
      </c>
      <c r="F340" s="6" t="str">
        <v>Cost of revenue / Cost of revenue</v>
      </c>
      <c r="G340" s="2"/>
      <c r="H340" s="32">
        <f>0</f>
        <v>0</v>
      </c>
      <c r="I340" s="32">
        <f>0</f>
        <v>0</v>
      </c>
      <c r="J340" s="32">
        <f>0</f>
        <v>0</v>
      </c>
      <c r="K340" s="32">
        <f>0</f>
        <v>0</v>
      </c>
      <c r="L340" s="32">
        <f>0</f>
        <v>0</v>
      </c>
      <c r="M340" s="32">
        <f>0</f>
        <v>0</v>
      </c>
      <c r="N340" s="32">
        <f>0</f>
        <v>0</v>
      </c>
      <c r="O340" s="32">
        <f>0</f>
        <v>0</v>
      </c>
      <c r="P340" s="32">
        <f>0</f>
        <v>0</v>
      </c>
      <c r="Q340" s="32">
        <f>0</f>
        <v>0</v>
      </c>
      <c r="R340" s="32">
        <f>0</f>
        <v>0</v>
      </c>
      <c r="S340" s="32">
        <f>0</f>
        <v>0</v>
      </c>
    </row>
    <row r="341" ht="28" customHeight="1">
      <c r="A341" s="2" t="str">
        <v>GL.COGS.KYC_VARIABLE|FIN</v>
      </c>
      <c r="B341" s="6" t="str">
        <v>Identity checks (KYC), per verification</v>
      </c>
      <c r="C341" s="2" t="str">
        <v>FIN</v>
      </c>
      <c r="D341" s="2" t="str">
        <v>Cost of revenue</v>
      </c>
      <c r="E341" s="32">
        <f>SUM(H341:S341)</f>
        <v>0</v>
      </c>
      <c r="F341" s="6" t="str">
        <v>Cost of revenue / Cost of revenue</v>
      </c>
      <c r="G341" s="2"/>
      <c r="H341" s="32">
        <f>0</f>
        <v>0</v>
      </c>
      <c r="I341" s="32">
        <f>0</f>
        <v>0</v>
      </c>
      <c r="J341" s="32">
        <f>0</f>
        <v>0</v>
      </c>
      <c r="K341" s="32">
        <f>0</f>
        <v>0</v>
      </c>
      <c r="L341" s="32">
        <f>0</f>
        <v>0</v>
      </c>
      <c r="M341" s="32">
        <f>0</f>
        <v>0</v>
      </c>
      <c r="N341" s="32">
        <f>0</f>
        <v>0</v>
      </c>
      <c r="O341" s="32">
        <f>0</f>
        <v>0</v>
      </c>
      <c r="P341" s="32">
        <f>0</f>
        <v>0</v>
      </c>
      <c r="Q341" s="32">
        <f>0</f>
        <v>0</v>
      </c>
      <c r="R341" s="32">
        <f>0</f>
        <v>0</v>
      </c>
      <c r="S341" s="32">
        <f>0</f>
        <v>0</v>
      </c>
    </row>
    <row r="342" ht="28" customHeight="1">
      <c r="A342" s="2" t="str">
        <v>GL.COGS.KYC_VARIABLE|SALES</v>
      </c>
      <c r="B342" s="6" t="str">
        <v>Identity checks (KYC), per verification</v>
      </c>
      <c r="C342" s="2" t="str">
        <v>SALES</v>
      </c>
      <c r="D342" s="2" t="str">
        <v>Cost of revenue</v>
      </c>
      <c r="E342" s="32">
        <f>SUM(H342:S342)</f>
        <v>0</v>
      </c>
      <c r="F342" s="6" t="str">
        <v>Cost of revenue / Cost of revenue</v>
      </c>
      <c r="G342" s="2"/>
      <c r="H342" s="32">
        <f>0</f>
        <v>0</v>
      </c>
      <c r="I342" s="32">
        <f>0</f>
        <v>0</v>
      </c>
      <c r="J342" s="32">
        <f>0</f>
        <v>0</v>
      </c>
      <c r="K342" s="32">
        <f>0</f>
        <v>0</v>
      </c>
      <c r="L342" s="32">
        <f>0</f>
        <v>0</v>
      </c>
      <c r="M342" s="32">
        <f>0</f>
        <v>0</v>
      </c>
      <c r="N342" s="32">
        <f>0</f>
        <v>0</v>
      </c>
      <c r="O342" s="32">
        <f>0</f>
        <v>0</v>
      </c>
      <c r="P342" s="32">
        <f>0</f>
        <v>0</v>
      </c>
      <c r="Q342" s="32">
        <f>0</f>
        <v>0</v>
      </c>
      <c r="R342" s="32">
        <f>0</f>
        <v>0</v>
      </c>
      <c r="S342" s="32">
        <f>0</f>
        <v>0</v>
      </c>
    </row>
    <row r="343" ht="28" customHeight="1">
      <c r="A343" s="2" t="str">
        <v>GL.COGS.KYC_VARIABLE|CORP</v>
      </c>
      <c r="B343" s="6" t="str">
        <v>Identity checks (KYC), per verification</v>
      </c>
      <c r="C343" s="2" t="str">
        <v>CORP</v>
      </c>
      <c r="D343" s="2" t="str">
        <v>Cost of revenue</v>
      </c>
      <c r="E343" s="32">
        <f>SUM(H343:S343)</f>
        <v>0</v>
      </c>
      <c r="F343" s="6" t="str">
        <v>Cost of revenue / Cost of revenue</v>
      </c>
      <c r="G343" s="2"/>
      <c r="H343" s="32">
        <f>0</f>
        <v>0</v>
      </c>
      <c r="I343" s="32">
        <f>0</f>
        <v>0</v>
      </c>
      <c r="J343" s="32">
        <f>0</f>
        <v>0</v>
      </c>
      <c r="K343" s="32">
        <f>0</f>
        <v>0</v>
      </c>
      <c r="L343" s="32">
        <f>0</f>
        <v>0</v>
      </c>
      <c r="M343" s="32">
        <f>0</f>
        <v>0</v>
      </c>
      <c r="N343" s="32">
        <f>0</f>
        <v>0</v>
      </c>
      <c r="O343" s="32">
        <f>0</f>
        <v>0</v>
      </c>
      <c r="P343" s="32">
        <f>0</f>
        <v>0</v>
      </c>
      <c r="Q343" s="32">
        <f>0</f>
        <v>0</v>
      </c>
      <c r="R343" s="32">
        <f>0</f>
        <v>0</v>
      </c>
      <c r="S343" s="32">
        <f>0</f>
        <v>0</v>
      </c>
    </row>
    <row r="344" ht="28" customHeight="1">
      <c r="A344" s="2" t="str">
        <v>GL.COGS.KYC_MINIMUM|MGMT</v>
      </c>
      <c r="B344" s="6" t="str">
        <v>Identity checks (KYC), minimum-fee top-up</v>
      </c>
      <c r="C344" s="2" t="str">
        <v>MGMT</v>
      </c>
      <c r="D344" s="2" t="str">
        <v>Cost of revenue</v>
      </c>
      <c r="E344" s="32">
        <f>SUM(H344:S344)</f>
        <v>0</v>
      </c>
      <c r="F344" s="6" t="str">
        <v>Cost of revenue / Cost of revenue</v>
      </c>
      <c r="G344" s="2"/>
      <c r="H344" s="32">
        <f>0</f>
        <v>0</v>
      </c>
      <c r="I344" s="32">
        <f>0</f>
        <v>0</v>
      </c>
      <c r="J344" s="32">
        <f>0</f>
        <v>0</v>
      </c>
      <c r="K344" s="32">
        <f>0</f>
        <v>0</v>
      </c>
      <c r="L344" s="32">
        <f>0</f>
        <v>0</v>
      </c>
      <c r="M344" s="32">
        <f>0</f>
        <v>0</v>
      </c>
      <c r="N344" s="32">
        <f>0</f>
        <v>0</v>
      </c>
      <c r="O344" s="32">
        <f>0</f>
        <v>0</v>
      </c>
      <c r="P344" s="32">
        <f>0</f>
        <v>0</v>
      </c>
      <c r="Q344" s="32">
        <f>0</f>
        <v>0</v>
      </c>
      <c r="R344" s="32">
        <f>0</f>
        <v>0</v>
      </c>
      <c r="S344" s="32">
        <f>0</f>
        <v>0</v>
      </c>
    </row>
    <row r="345" ht="28" customHeight="1">
      <c r="A345" s="2" t="str">
        <v>GL.COGS.KYC_MINIMUM|ENG</v>
      </c>
      <c r="B345" s="6" t="str">
        <v>Identity checks (KYC), minimum-fee top-up</v>
      </c>
      <c r="C345" s="2" t="str">
        <v>ENG</v>
      </c>
      <c r="D345" s="2" t="str">
        <v>Cost of revenue</v>
      </c>
      <c r="E345" s="32">
        <f>SUM(H345:S345)</f>
        <v>0</v>
      </c>
      <c r="F345" s="6" t="str">
        <v>Cost of revenue / Cost of revenue</v>
      </c>
      <c r="G345" s="2"/>
      <c r="H345" s="32">
        <f>0</f>
        <v>0</v>
      </c>
      <c r="I345" s="32">
        <f>0</f>
        <v>0</v>
      </c>
      <c r="J345" s="32">
        <f>0</f>
        <v>0</v>
      </c>
      <c r="K345" s="32">
        <f>0</f>
        <v>0</v>
      </c>
      <c r="L345" s="32">
        <f>0</f>
        <v>0</v>
      </c>
      <c r="M345" s="32">
        <f>0</f>
        <v>0</v>
      </c>
      <c r="N345" s="32">
        <f>0</f>
        <v>0</v>
      </c>
      <c r="O345" s="32">
        <f>0</f>
        <v>0</v>
      </c>
      <c r="P345" s="32">
        <f>0</f>
        <v>0</v>
      </c>
      <c r="Q345" s="32">
        <f>0</f>
        <v>0</v>
      </c>
      <c r="R345" s="32">
        <f>0</f>
        <v>0</v>
      </c>
      <c r="S345" s="32">
        <f>0</f>
        <v>0</v>
      </c>
    </row>
    <row r="346" ht="28" customHeight="1">
      <c r="A346" s="2" t="str">
        <v>GL.COGS.KYC_MINIMUM|COMP</v>
      </c>
      <c r="B346" s="6" t="str">
        <v>Identity checks (KYC), minimum-fee top-up</v>
      </c>
      <c r="C346" s="2" t="str">
        <v>COMP</v>
      </c>
      <c r="D346" s="2" t="str">
        <v>Cost of revenue</v>
      </c>
      <c r="E346" s="32">
        <f>SUM(H346:S346)</f>
        <v>0</v>
      </c>
      <c r="F346" s="6" t="str">
        <v>Cost of revenue / Cost of revenue</v>
      </c>
      <c r="G346" s="2"/>
      <c r="H346" s="31">
        <f>SUM('Posting_Inputs'!H238)</f>
        <v>0</v>
      </c>
      <c r="I346" s="31">
        <f>SUM('Posting_Inputs'!I238)</f>
        <v>0</v>
      </c>
      <c r="J346" s="31">
        <f>SUM('Posting_Inputs'!J238)</f>
        <v>0</v>
      </c>
      <c r="K346" s="31">
        <f>SUM('Posting_Inputs'!K238)</f>
        <v>0</v>
      </c>
      <c r="L346" s="31">
        <f>SUM('Posting_Inputs'!L238)</f>
        <v>0</v>
      </c>
      <c r="M346" s="31">
        <f>SUM('Posting_Inputs'!M238)</f>
        <v>0</v>
      </c>
      <c r="N346" s="31">
        <f>SUM('Posting_Inputs'!N238)</f>
        <v>0</v>
      </c>
      <c r="O346" s="31">
        <f>SUM('Posting_Inputs'!O238)</f>
        <v>0</v>
      </c>
      <c r="P346" s="31">
        <f>SUM('Posting_Inputs'!P238)</f>
        <v>0</v>
      </c>
      <c r="Q346" s="31">
        <f>SUM('Posting_Inputs'!Q238)</f>
        <v>0</v>
      </c>
      <c r="R346" s="31">
        <f>SUM('Posting_Inputs'!R238)</f>
        <v>0</v>
      </c>
      <c r="S346" s="31">
        <f>SUM('Posting_Inputs'!S238)</f>
        <v>0</v>
      </c>
    </row>
    <row r="347" ht="28" customHeight="1">
      <c r="A347" s="2" t="str">
        <v>GL.COGS.KYC_MINIMUM|PROD</v>
      </c>
      <c r="B347" s="6" t="str">
        <v>Identity checks (KYC), minimum-fee top-up</v>
      </c>
      <c r="C347" s="2" t="str">
        <v>PROD</v>
      </c>
      <c r="D347" s="2" t="str">
        <v>Cost of revenue</v>
      </c>
      <c r="E347" s="32">
        <f>SUM(H347:S347)</f>
        <v>0</v>
      </c>
      <c r="F347" s="6" t="str">
        <v>Cost of revenue / Cost of revenue</v>
      </c>
      <c r="G347" s="2"/>
      <c r="H347" s="32">
        <f>0</f>
        <v>0</v>
      </c>
      <c r="I347" s="32">
        <f>0</f>
        <v>0</v>
      </c>
      <c r="J347" s="32">
        <f>0</f>
        <v>0</v>
      </c>
      <c r="K347" s="32">
        <f>0</f>
        <v>0</v>
      </c>
      <c r="L347" s="32">
        <f>0</f>
        <v>0</v>
      </c>
      <c r="M347" s="32">
        <f>0</f>
        <v>0</v>
      </c>
      <c r="N347" s="32">
        <f>0</f>
        <v>0</v>
      </c>
      <c r="O347" s="32">
        <f>0</f>
        <v>0</v>
      </c>
      <c r="P347" s="32">
        <f>0</f>
        <v>0</v>
      </c>
      <c r="Q347" s="32">
        <f>0</f>
        <v>0</v>
      </c>
      <c r="R347" s="32">
        <f>0</f>
        <v>0</v>
      </c>
      <c r="S347" s="32">
        <f>0</f>
        <v>0</v>
      </c>
    </row>
    <row r="348" ht="28" customHeight="1">
      <c r="A348" s="2" t="str">
        <v>GL.COGS.KYC_MINIMUM|MKT</v>
      </c>
      <c r="B348" s="6" t="str">
        <v>Identity checks (KYC), minimum-fee top-up</v>
      </c>
      <c r="C348" s="2" t="str">
        <v>MKT</v>
      </c>
      <c r="D348" s="2" t="str">
        <v>Cost of revenue</v>
      </c>
      <c r="E348" s="32">
        <f>SUM(H348:S348)</f>
        <v>0</v>
      </c>
      <c r="F348" s="6" t="str">
        <v>Cost of revenue / Cost of revenue</v>
      </c>
      <c r="G348" s="2"/>
      <c r="H348" s="32">
        <f>0</f>
        <v>0</v>
      </c>
      <c r="I348" s="32">
        <f>0</f>
        <v>0</v>
      </c>
      <c r="J348" s="32">
        <f>0</f>
        <v>0</v>
      </c>
      <c r="K348" s="32">
        <f>0</f>
        <v>0</v>
      </c>
      <c r="L348" s="32">
        <f>0</f>
        <v>0</v>
      </c>
      <c r="M348" s="32">
        <f>0</f>
        <v>0</v>
      </c>
      <c r="N348" s="32">
        <f>0</f>
        <v>0</v>
      </c>
      <c r="O348" s="32">
        <f>0</f>
        <v>0</v>
      </c>
      <c r="P348" s="32">
        <f>0</f>
        <v>0</v>
      </c>
      <c r="Q348" s="32">
        <f>0</f>
        <v>0</v>
      </c>
      <c r="R348" s="32">
        <f>0</f>
        <v>0</v>
      </c>
      <c r="S348" s="32">
        <f>0</f>
        <v>0</v>
      </c>
    </row>
    <row r="349" ht="28" customHeight="1">
      <c r="A349" s="2" t="str">
        <v>GL.COGS.KYC_MINIMUM|SUP</v>
      </c>
      <c r="B349" s="6" t="str">
        <v>Identity checks (KYC), minimum-fee top-up</v>
      </c>
      <c r="C349" s="2" t="str">
        <v>SUP</v>
      </c>
      <c r="D349" s="2" t="str">
        <v>Cost of revenue</v>
      </c>
      <c r="E349" s="32">
        <f>SUM(H349:S349)</f>
        <v>0</v>
      </c>
      <c r="F349" s="6" t="str">
        <v>Cost of revenue / Cost of revenue</v>
      </c>
      <c r="G349" s="2"/>
      <c r="H349" s="32">
        <f>0</f>
        <v>0</v>
      </c>
      <c r="I349" s="32">
        <f>0</f>
        <v>0</v>
      </c>
      <c r="J349" s="32">
        <f>0</f>
        <v>0</v>
      </c>
      <c r="K349" s="32">
        <f>0</f>
        <v>0</v>
      </c>
      <c r="L349" s="32">
        <f>0</f>
        <v>0</v>
      </c>
      <c r="M349" s="32">
        <f>0</f>
        <v>0</v>
      </c>
      <c r="N349" s="32">
        <f>0</f>
        <v>0</v>
      </c>
      <c r="O349" s="32">
        <f>0</f>
        <v>0</v>
      </c>
      <c r="P349" s="32">
        <f>0</f>
        <v>0</v>
      </c>
      <c r="Q349" s="32">
        <f>0</f>
        <v>0</v>
      </c>
      <c r="R349" s="32">
        <f>0</f>
        <v>0</v>
      </c>
      <c r="S349" s="32">
        <f>0</f>
        <v>0</v>
      </c>
    </row>
    <row r="350" ht="28" customHeight="1">
      <c r="A350" s="2" t="str">
        <v>GL.COGS.KYC_MINIMUM|FIN</v>
      </c>
      <c r="B350" s="6" t="str">
        <v>Identity checks (KYC), minimum-fee top-up</v>
      </c>
      <c r="C350" s="2" t="str">
        <v>FIN</v>
      </c>
      <c r="D350" s="2" t="str">
        <v>Cost of revenue</v>
      </c>
      <c r="E350" s="32">
        <f>SUM(H350:S350)</f>
        <v>0</v>
      </c>
      <c r="F350" s="6" t="str">
        <v>Cost of revenue / Cost of revenue</v>
      </c>
      <c r="G350" s="2"/>
      <c r="H350" s="32">
        <f>0</f>
        <v>0</v>
      </c>
      <c r="I350" s="32">
        <f>0</f>
        <v>0</v>
      </c>
      <c r="J350" s="32">
        <f>0</f>
        <v>0</v>
      </c>
      <c r="K350" s="32">
        <f>0</f>
        <v>0</v>
      </c>
      <c r="L350" s="32">
        <f>0</f>
        <v>0</v>
      </c>
      <c r="M350" s="32">
        <f>0</f>
        <v>0</v>
      </c>
      <c r="N350" s="32">
        <f>0</f>
        <v>0</v>
      </c>
      <c r="O350" s="32">
        <f>0</f>
        <v>0</v>
      </c>
      <c r="P350" s="32">
        <f>0</f>
        <v>0</v>
      </c>
      <c r="Q350" s="32">
        <f>0</f>
        <v>0</v>
      </c>
      <c r="R350" s="32">
        <f>0</f>
        <v>0</v>
      </c>
      <c r="S350" s="32">
        <f>0</f>
        <v>0</v>
      </c>
    </row>
    <row r="351" ht="28" customHeight="1">
      <c r="A351" s="2" t="str">
        <v>GL.COGS.KYC_MINIMUM|SALES</v>
      </c>
      <c r="B351" s="6" t="str">
        <v>Identity checks (KYC), minimum-fee top-up</v>
      </c>
      <c r="C351" s="2" t="str">
        <v>SALES</v>
      </c>
      <c r="D351" s="2" t="str">
        <v>Cost of revenue</v>
      </c>
      <c r="E351" s="32">
        <f>SUM(H351:S351)</f>
        <v>0</v>
      </c>
      <c r="F351" s="6" t="str">
        <v>Cost of revenue / Cost of revenue</v>
      </c>
      <c r="G351" s="2"/>
      <c r="H351" s="32">
        <f>0</f>
        <v>0</v>
      </c>
      <c r="I351" s="32">
        <f>0</f>
        <v>0</v>
      </c>
      <c r="J351" s="32">
        <f>0</f>
        <v>0</v>
      </c>
      <c r="K351" s="32">
        <f>0</f>
        <v>0</v>
      </c>
      <c r="L351" s="32">
        <f>0</f>
        <v>0</v>
      </c>
      <c r="M351" s="32">
        <f>0</f>
        <v>0</v>
      </c>
      <c r="N351" s="32">
        <f>0</f>
        <v>0</v>
      </c>
      <c r="O351" s="32">
        <f>0</f>
        <v>0</v>
      </c>
      <c r="P351" s="32">
        <f>0</f>
        <v>0</v>
      </c>
      <c r="Q351" s="32">
        <f>0</f>
        <v>0</v>
      </c>
      <c r="R351" s="32">
        <f>0</f>
        <v>0</v>
      </c>
      <c r="S351" s="32">
        <f>0</f>
        <v>0</v>
      </c>
    </row>
    <row r="352" ht="28" customHeight="1">
      <c r="A352" s="2" t="str">
        <v>GL.COGS.KYC_MINIMUM|CORP</v>
      </c>
      <c r="B352" s="6" t="str">
        <v>Identity checks (KYC), minimum-fee top-up</v>
      </c>
      <c r="C352" s="2" t="str">
        <v>CORP</v>
      </c>
      <c r="D352" s="2" t="str">
        <v>Cost of revenue</v>
      </c>
      <c r="E352" s="32">
        <f>SUM(H352:S352)</f>
        <v>0</v>
      </c>
      <c r="F352" s="6" t="str">
        <v>Cost of revenue / Cost of revenue</v>
      </c>
      <c r="G352" s="2"/>
      <c r="H352" s="32">
        <f>0</f>
        <v>0</v>
      </c>
      <c r="I352" s="32">
        <f>0</f>
        <v>0</v>
      </c>
      <c r="J352" s="32">
        <f>0</f>
        <v>0</v>
      </c>
      <c r="K352" s="32">
        <f>0</f>
        <v>0</v>
      </c>
      <c r="L352" s="32">
        <f>0</f>
        <v>0</v>
      </c>
      <c r="M352" s="32">
        <f>0</f>
        <v>0</v>
      </c>
      <c r="N352" s="32">
        <f>0</f>
        <v>0</v>
      </c>
      <c r="O352" s="32">
        <f>0</f>
        <v>0</v>
      </c>
      <c r="P352" s="32">
        <f>0</f>
        <v>0</v>
      </c>
      <c r="Q352" s="32">
        <f>0</f>
        <v>0</v>
      </c>
      <c r="R352" s="32">
        <f>0</f>
        <v>0</v>
      </c>
      <c r="S352" s="32">
        <f>0</f>
        <v>0</v>
      </c>
    </row>
    <row r="353" ht="22" customHeight="1">
      <c r="A353" s="2" t="str">
        <v>GL.COGS.CLOUD_FIXED|MGMT</v>
      </c>
      <c r="B353" s="6" t="str">
        <v>Cloud hosting, fixed</v>
      </c>
      <c r="C353" s="2" t="str">
        <v>MGMT</v>
      </c>
      <c r="D353" s="2" t="str">
        <v>Cost of revenue</v>
      </c>
      <c r="E353" s="32">
        <f>SUM(H353:S353)</f>
        <v>0</v>
      </c>
      <c r="F353" s="6" t="str">
        <v>Cost of revenue / Cost of revenue</v>
      </c>
      <c r="G353" s="2"/>
      <c r="H353" s="32">
        <f>0</f>
        <v>0</v>
      </c>
      <c r="I353" s="32">
        <f>0</f>
        <v>0</v>
      </c>
      <c r="J353" s="32">
        <f>0</f>
        <v>0</v>
      </c>
      <c r="K353" s="32">
        <f>0</f>
        <v>0</v>
      </c>
      <c r="L353" s="32">
        <f>0</f>
        <v>0</v>
      </c>
      <c r="M353" s="32">
        <f>0</f>
        <v>0</v>
      </c>
      <c r="N353" s="32">
        <f>0</f>
        <v>0</v>
      </c>
      <c r="O353" s="32">
        <f>0</f>
        <v>0</v>
      </c>
      <c r="P353" s="32">
        <f>0</f>
        <v>0</v>
      </c>
      <c r="Q353" s="32">
        <f>0</f>
        <v>0</v>
      </c>
      <c r="R353" s="32">
        <f>0</f>
        <v>0</v>
      </c>
      <c r="S353" s="32">
        <f>0</f>
        <v>0</v>
      </c>
    </row>
    <row r="354" ht="22" customHeight="1">
      <c r="A354" s="2" t="str">
        <v>GL.COGS.CLOUD_FIXED|ENG</v>
      </c>
      <c r="B354" s="6" t="str">
        <v>Cloud hosting, fixed</v>
      </c>
      <c r="C354" s="2" t="str">
        <v>ENG</v>
      </c>
      <c r="D354" s="2" t="str">
        <v>Cost of revenue</v>
      </c>
      <c r="E354" s="32">
        <f>SUM(H354:S354)</f>
        <v>-13500</v>
      </c>
      <c r="F354" s="6" t="str">
        <v>Cost of revenue / Cost of revenue</v>
      </c>
      <c r="G354" s="2"/>
      <c r="H354" s="31">
        <f>SUM('Posting_Inputs'!H239)</f>
        <v>0</v>
      </c>
      <c r="I354" s="31">
        <f>SUM('Posting_Inputs'!I239)</f>
        <v>0</v>
      </c>
      <c r="J354" s="31">
        <f>SUM('Posting_Inputs'!J239)</f>
        <v>0</v>
      </c>
      <c r="K354" s="31">
        <f>SUM('Posting_Inputs'!K239)</f>
        <v>-1500</v>
      </c>
      <c r="L354" s="31">
        <f>SUM('Posting_Inputs'!L239)</f>
        <v>-1500</v>
      </c>
      <c r="M354" s="31">
        <f>SUM('Posting_Inputs'!M239)</f>
        <v>-1500</v>
      </c>
      <c r="N354" s="31">
        <f>SUM('Posting_Inputs'!N239)</f>
        <v>-1500</v>
      </c>
      <c r="O354" s="31">
        <f>SUM('Posting_Inputs'!O239)</f>
        <v>-1500</v>
      </c>
      <c r="P354" s="31">
        <f>SUM('Posting_Inputs'!P239)</f>
        <v>-1500</v>
      </c>
      <c r="Q354" s="31">
        <f>SUM('Posting_Inputs'!Q239)</f>
        <v>-1500</v>
      </c>
      <c r="R354" s="31">
        <f>SUM('Posting_Inputs'!R239)</f>
        <v>-1500</v>
      </c>
      <c r="S354" s="31">
        <f>SUM('Posting_Inputs'!S239)</f>
        <v>-1500</v>
      </c>
    </row>
    <row r="355" ht="22" customHeight="1">
      <c r="A355" s="2" t="str">
        <v>GL.COGS.CLOUD_FIXED|COMP</v>
      </c>
      <c r="B355" s="6" t="str">
        <v>Cloud hosting, fixed</v>
      </c>
      <c r="C355" s="2" t="str">
        <v>COMP</v>
      </c>
      <c r="D355" s="2" t="str">
        <v>Cost of revenue</v>
      </c>
      <c r="E355" s="32">
        <f>SUM(H355:S355)</f>
        <v>0</v>
      </c>
      <c r="F355" s="6" t="str">
        <v>Cost of revenue / Cost of revenue</v>
      </c>
      <c r="G355" s="2"/>
      <c r="H355" s="32">
        <f>0</f>
        <v>0</v>
      </c>
      <c r="I355" s="32">
        <f>0</f>
        <v>0</v>
      </c>
      <c r="J355" s="32">
        <f>0</f>
        <v>0</v>
      </c>
      <c r="K355" s="32">
        <f>0</f>
        <v>0</v>
      </c>
      <c r="L355" s="32">
        <f>0</f>
        <v>0</v>
      </c>
      <c r="M355" s="32">
        <f>0</f>
        <v>0</v>
      </c>
      <c r="N355" s="32">
        <f>0</f>
        <v>0</v>
      </c>
      <c r="O355" s="32">
        <f>0</f>
        <v>0</v>
      </c>
      <c r="P355" s="32">
        <f>0</f>
        <v>0</v>
      </c>
      <c r="Q355" s="32">
        <f>0</f>
        <v>0</v>
      </c>
      <c r="R355" s="32">
        <f>0</f>
        <v>0</v>
      </c>
      <c r="S355" s="32">
        <f>0</f>
        <v>0</v>
      </c>
    </row>
    <row r="356" ht="22" customHeight="1">
      <c r="A356" s="2" t="str">
        <v>GL.COGS.CLOUD_FIXED|PROD</v>
      </c>
      <c r="B356" s="6" t="str">
        <v>Cloud hosting, fixed</v>
      </c>
      <c r="C356" s="2" t="str">
        <v>PROD</v>
      </c>
      <c r="D356" s="2" t="str">
        <v>Cost of revenue</v>
      </c>
      <c r="E356" s="32">
        <f>SUM(H356:S356)</f>
        <v>0</v>
      </c>
      <c r="F356" s="6" t="str">
        <v>Cost of revenue / Cost of revenue</v>
      </c>
      <c r="G356" s="2"/>
      <c r="H356" s="32">
        <f>0</f>
        <v>0</v>
      </c>
      <c r="I356" s="32">
        <f>0</f>
        <v>0</v>
      </c>
      <c r="J356" s="32">
        <f>0</f>
        <v>0</v>
      </c>
      <c r="K356" s="32">
        <f>0</f>
        <v>0</v>
      </c>
      <c r="L356" s="32">
        <f>0</f>
        <v>0</v>
      </c>
      <c r="M356" s="32">
        <f>0</f>
        <v>0</v>
      </c>
      <c r="N356" s="32">
        <f>0</f>
        <v>0</v>
      </c>
      <c r="O356" s="32">
        <f>0</f>
        <v>0</v>
      </c>
      <c r="P356" s="32">
        <f>0</f>
        <v>0</v>
      </c>
      <c r="Q356" s="32">
        <f>0</f>
        <v>0</v>
      </c>
      <c r="R356" s="32">
        <f>0</f>
        <v>0</v>
      </c>
      <c r="S356" s="32">
        <f>0</f>
        <v>0</v>
      </c>
    </row>
    <row r="357" ht="22" customHeight="1">
      <c r="A357" s="2" t="str">
        <v>GL.COGS.CLOUD_FIXED|MKT</v>
      </c>
      <c r="B357" s="6" t="str">
        <v>Cloud hosting, fixed</v>
      </c>
      <c r="C357" s="2" t="str">
        <v>MKT</v>
      </c>
      <c r="D357" s="2" t="str">
        <v>Cost of revenue</v>
      </c>
      <c r="E357" s="32">
        <f>SUM(H357:S357)</f>
        <v>0</v>
      </c>
      <c r="F357" s="6" t="str">
        <v>Cost of revenue / Cost of revenue</v>
      </c>
      <c r="G357" s="2"/>
      <c r="H357" s="32">
        <f>0</f>
        <v>0</v>
      </c>
      <c r="I357" s="32">
        <f>0</f>
        <v>0</v>
      </c>
      <c r="J357" s="32">
        <f>0</f>
        <v>0</v>
      </c>
      <c r="K357" s="32">
        <f>0</f>
        <v>0</v>
      </c>
      <c r="L357" s="32">
        <f>0</f>
        <v>0</v>
      </c>
      <c r="M357" s="32">
        <f>0</f>
        <v>0</v>
      </c>
      <c r="N357" s="32">
        <f>0</f>
        <v>0</v>
      </c>
      <c r="O357" s="32">
        <f>0</f>
        <v>0</v>
      </c>
      <c r="P357" s="32">
        <f>0</f>
        <v>0</v>
      </c>
      <c r="Q357" s="32">
        <f>0</f>
        <v>0</v>
      </c>
      <c r="R357" s="32">
        <f>0</f>
        <v>0</v>
      </c>
      <c r="S357" s="32">
        <f>0</f>
        <v>0</v>
      </c>
    </row>
    <row r="358" ht="22" customHeight="1">
      <c r="A358" s="2" t="str">
        <v>GL.COGS.CLOUD_FIXED|SUP</v>
      </c>
      <c r="B358" s="6" t="str">
        <v>Cloud hosting, fixed</v>
      </c>
      <c r="C358" s="2" t="str">
        <v>SUP</v>
      </c>
      <c r="D358" s="2" t="str">
        <v>Cost of revenue</v>
      </c>
      <c r="E358" s="32">
        <f>SUM(H358:S358)</f>
        <v>0</v>
      </c>
      <c r="F358" s="6" t="str">
        <v>Cost of revenue / Cost of revenue</v>
      </c>
      <c r="G358" s="2"/>
      <c r="H358" s="32">
        <f>0</f>
        <v>0</v>
      </c>
      <c r="I358" s="32">
        <f>0</f>
        <v>0</v>
      </c>
      <c r="J358" s="32">
        <f>0</f>
        <v>0</v>
      </c>
      <c r="K358" s="32">
        <f>0</f>
        <v>0</v>
      </c>
      <c r="L358" s="32">
        <f>0</f>
        <v>0</v>
      </c>
      <c r="M358" s="32">
        <f>0</f>
        <v>0</v>
      </c>
      <c r="N358" s="32">
        <f>0</f>
        <v>0</v>
      </c>
      <c r="O358" s="32">
        <f>0</f>
        <v>0</v>
      </c>
      <c r="P358" s="32">
        <f>0</f>
        <v>0</v>
      </c>
      <c r="Q358" s="32">
        <f>0</f>
        <v>0</v>
      </c>
      <c r="R358" s="32">
        <f>0</f>
        <v>0</v>
      </c>
      <c r="S358" s="32">
        <f>0</f>
        <v>0</v>
      </c>
    </row>
    <row r="359" ht="22" customHeight="1">
      <c r="A359" s="2" t="str">
        <v>GL.COGS.CLOUD_FIXED|FIN</v>
      </c>
      <c r="B359" s="6" t="str">
        <v>Cloud hosting, fixed</v>
      </c>
      <c r="C359" s="2" t="str">
        <v>FIN</v>
      </c>
      <c r="D359" s="2" t="str">
        <v>Cost of revenue</v>
      </c>
      <c r="E359" s="32">
        <f>SUM(H359:S359)</f>
        <v>0</v>
      </c>
      <c r="F359" s="6" t="str">
        <v>Cost of revenue / Cost of revenue</v>
      </c>
      <c r="G359" s="2"/>
      <c r="H359" s="32">
        <f>0</f>
        <v>0</v>
      </c>
      <c r="I359" s="32">
        <f>0</f>
        <v>0</v>
      </c>
      <c r="J359" s="32">
        <f>0</f>
        <v>0</v>
      </c>
      <c r="K359" s="32">
        <f>0</f>
        <v>0</v>
      </c>
      <c r="L359" s="32">
        <f>0</f>
        <v>0</v>
      </c>
      <c r="M359" s="32">
        <f>0</f>
        <v>0</v>
      </c>
      <c r="N359" s="32">
        <f>0</f>
        <v>0</v>
      </c>
      <c r="O359" s="32">
        <f>0</f>
        <v>0</v>
      </c>
      <c r="P359" s="32">
        <f>0</f>
        <v>0</v>
      </c>
      <c r="Q359" s="32">
        <f>0</f>
        <v>0</v>
      </c>
      <c r="R359" s="32">
        <f>0</f>
        <v>0</v>
      </c>
      <c r="S359" s="32">
        <f>0</f>
        <v>0</v>
      </c>
    </row>
    <row r="360" ht="22" customHeight="1">
      <c r="A360" s="2" t="str">
        <v>GL.COGS.CLOUD_FIXED|SALES</v>
      </c>
      <c r="B360" s="6" t="str">
        <v>Cloud hosting, fixed</v>
      </c>
      <c r="C360" s="2" t="str">
        <v>SALES</v>
      </c>
      <c r="D360" s="2" t="str">
        <v>Cost of revenue</v>
      </c>
      <c r="E360" s="32">
        <f>SUM(H360:S360)</f>
        <v>0</v>
      </c>
      <c r="F360" s="6" t="str">
        <v>Cost of revenue / Cost of revenue</v>
      </c>
      <c r="G360" s="2"/>
      <c r="H360" s="32">
        <f>0</f>
        <v>0</v>
      </c>
      <c r="I360" s="32">
        <f>0</f>
        <v>0</v>
      </c>
      <c r="J360" s="32">
        <f>0</f>
        <v>0</v>
      </c>
      <c r="K360" s="32">
        <f>0</f>
        <v>0</v>
      </c>
      <c r="L360" s="32">
        <f>0</f>
        <v>0</v>
      </c>
      <c r="M360" s="32">
        <f>0</f>
        <v>0</v>
      </c>
      <c r="N360" s="32">
        <f>0</f>
        <v>0</v>
      </c>
      <c r="O360" s="32">
        <f>0</f>
        <v>0</v>
      </c>
      <c r="P360" s="32">
        <f>0</f>
        <v>0</v>
      </c>
      <c r="Q360" s="32">
        <f>0</f>
        <v>0</v>
      </c>
      <c r="R360" s="32">
        <f>0</f>
        <v>0</v>
      </c>
      <c r="S360" s="32">
        <f>0</f>
        <v>0</v>
      </c>
    </row>
    <row r="361" ht="22" customHeight="1">
      <c r="A361" s="2" t="str">
        <v>GL.COGS.CLOUD_FIXED|CORP</v>
      </c>
      <c r="B361" s="6" t="str">
        <v>Cloud hosting, fixed</v>
      </c>
      <c r="C361" s="2" t="str">
        <v>CORP</v>
      </c>
      <c r="D361" s="2" t="str">
        <v>Cost of revenue</v>
      </c>
      <c r="E361" s="32">
        <f>SUM(H361:S361)</f>
        <v>0</v>
      </c>
      <c r="F361" s="6" t="str">
        <v>Cost of revenue / Cost of revenue</v>
      </c>
      <c r="G361" s="2"/>
      <c r="H361" s="32">
        <f>0</f>
        <v>0</v>
      </c>
      <c r="I361" s="32">
        <f>0</f>
        <v>0</v>
      </c>
      <c r="J361" s="32">
        <f>0</f>
        <v>0</v>
      </c>
      <c r="K361" s="32">
        <f>0</f>
        <v>0</v>
      </c>
      <c r="L361" s="32">
        <f>0</f>
        <v>0</v>
      </c>
      <c r="M361" s="32">
        <f>0</f>
        <v>0</v>
      </c>
      <c r="N361" s="32">
        <f>0</f>
        <v>0</v>
      </c>
      <c r="O361" s="32">
        <f>0</f>
        <v>0</v>
      </c>
      <c r="P361" s="32">
        <f>0</f>
        <v>0</v>
      </c>
      <c r="Q361" s="32">
        <f>0</f>
        <v>0</v>
      </c>
      <c r="R361" s="32">
        <f>0</f>
        <v>0</v>
      </c>
      <c r="S361" s="32">
        <f>0</f>
        <v>0</v>
      </c>
    </row>
    <row r="362" ht="22" customHeight="1">
      <c r="A362" s="2" t="str">
        <v>GL.COGS.CLOUD_VARIABLE|MGMT</v>
      </c>
      <c r="B362" s="6" t="str">
        <v>Cloud hosting, usage-based</v>
      </c>
      <c r="C362" s="2" t="str">
        <v>MGMT</v>
      </c>
      <c r="D362" s="2" t="str">
        <v>Cost of revenue</v>
      </c>
      <c r="E362" s="32">
        <f>SUM(H362:S362)</f>
        <v>0</v>
      </c>
      <c r="F362" s="6" t="str">
        <v>Cost of revenue / Cost of revenue</v>
      </c>
      <c r="G362" s="2"/>
      <c r="H362" s="32">
        <f>0</f>
        <v>0</v>
      </c>
      <c r="I362" s="32">
        <f>0</f>
        <v>0</v>
      </c>
      <c r="J362" s="32">
        <f>0</f>
        <v>0</v>
      </c>
      <c r="K362" s="32">
        <f>0</f>
        <v>0</v>
      </c>
      <c r="L362" s="32">
        <f>0</f>
        <v>0</v>
      </c>
      <c r="M362" s="32">
        <f>0</f>
        <v>0</v>
      </c>
      <c r="N362" s="32">
        <f>0</f>
        <v>0</v>
      </c>
      <c r="O362" s="32">
        <f>0</f>
        <v>0</v>
      </c>
      <c r="P362" s="32">
        <f>0</f>
        <v>0</v>
      </c>
      <c r="Q362" s="32">
        <f>0</f>
        <v>0</v>
      </c>
      <c r="R362" s="32">
        <f>0</f>
        <v>0</v>
      </c>
      <c r="S362" s="32">
        <f>0</f>
        <v>0</v>
      </c>
    </row>
    <row r="363" ht="22" customHeight="1">
      <c r="A363" s="2" t="str">
        <v>GL.COGS.CLOUD_VARIABLE|ENG</v>
      </c>
      <c r="B363" s="6" t="str">
        <v>Cloud hosting, usage-based</v>
      </c>
      <c r="C363" s="2" t="str">
        <v>ENG</v>
      </c>
      <c r="D363" s="2" t="str">
        <v>Cost of revenue</v>
      </c>
      <c r="E363" s="32">
        <f>SUM(H363:S363)</f>
        <v>-524.53089</v>
      </c>
      <c r="F363" s="6" t="str">
        <v>Cost of revenue / Cost of revenue</v>
      </c>
      <c r="G363" s="2"/>
      <c r="H363" s="31">
        <f>SUM('Posting_Inputs'!H240)</f>
        <v>0</v>
      </c>
      <c r="I363" s="31">
        <f>SUM('Posting_Inputs'!I240)</f>
        <v>0</v>
      </c>
      <c r="J363" s="31">
        <f>SUM('Posting_Inputs'!J240)</f>
        <v>0</v>
      </c>
      <c r="K363" s="31">
        <f>SUM('Posting_Inputs'!K240)</f>
        <v>0</v>
      </c>
      <c r="L363" s="31">
        <f>SUM('Posting_Inputs'!L240)</f>
        <v>0</v>
      </c>
      <c r="M363" s="31">
        <f>SUM('Posting_Inputs'!M240)</f>
        <v>0</v>
      </c>
      <c r="N363" s="31">
        <f>SUM('Posting_Inputs'!N240)</f>
        <v>0</v>
      </c>
      <c r="O363" s="31">
        <f>SUM('Posting_Inputs'!O240)</f>
        <v>0</v>
      </c>
      <c r="P363" s="31">
        <f>SUM('Posting_Inputs'!P240)</f>
        <v>0</v>
      </c>
      <c r="Q363" s="31">
        <f>SUM('Posting_Inputs'!Q240)</f>
        <v>-114.87272727272727</v>
      </c>
      <c r="R363" s="31">
        <f>SUM('Posting_Inputs'!R240)</f>
        <v>-176.71254545454545</v>
      </c>
      <c r="S363" s="31">
        <f>SUM('Posting_Inputs'!S240)</f>
        <v>-232.94561727272728</v>
      </c>
    </row>
    <row r="364" ht="22" customHeight="1">
      <c r="A364" s="2" t="str">
        <v>GL.COGS.CLOUD_VARIABLE|COMP</v>
      </c>
      <c r="B364" s="6" t="str">
        <v>Cloud hosting, usage-based</v>
      </c>
      <c r="C364" s="2" t="str">
        <v>COMP</v>
      </c>
      <c r="D364" s="2" t="str">
        <v>Cost of revenue</v>
      </c>
      <c r="E364" s="32">
        <f>SUM(H364:S364)</f>
        <v>0</v>
      </c>
      <c r="F364" s="6" t="str">
        <v>Cost of revenue / Cost of revenue</v>
      </c>
      <c r="G364" s="2"/>
      <c r="H364" s="32">
        <f>0</f>
        <v>0</v>
      </c>
      <c r="I364" s="32">
        <f>0</f>
        <v>0</v>
      </c>
      <c r="J364" s="32">
        <f>0</f>
        <v>0</v>
      </c>
      <c r="K364" s="32">
        <f>0</f>
        <v>0</v>
      </c>
      <c r="L364" s="32">
        <f>0</f>
        <v>0</v>
      </c>
      <c r="M364" s="32">
        <f>0</f>
        <v>0</v>
      </c>
      <c r="N364" s="32">
        <f>0</f>
        <v>0</v>
      </c>
      <c r="O364" s="32">
        <f>0</f>
        <v>0</v>
      </c>
      <c r="P364" s="32">
        <f>0</f>
        <v>0</v>
      </c>
      <c r="Q364" s="32">
        <f>0</f>
        <v>0</v>
      </c>
      <c r="R364" s="32">
        <f>0</f>
        <v>0</v>
      </c>
      <c r="S364" s="32">
        <f>0</f>
        <v>0</v>
      </c>
    </row>
    <row r="365" ht="22" customHeight="1">
      <c r="A365" s="2" t="str">
        <v>GL.COGS.CLOUD_VARIABLE|PROD</v>
      </c>
      <c r="B365" s="6" t="str">
        <v>Cloud hosting, usage-based</v>
      </c>
      <c r="C365" s="2" t="str">
        <v>PROD</v>
      </c>
      <c r="D365" s="2" t="str">
        <v>Cost of revenue</v>
      </c>
      <c r="E365" s="32">
        <f>SUM(H365:S365)</f>
        <v>0</v>
      </c>
      <c r="F365" s="6" t="str">
        <v>Cost of revenue / Cost of revenue</v>
      </c>
      <c r="G365" s="2"/>
      <c r="H365" s="32">
        <f>0</f>
        <v>0</v>
      </c>
      <c r="I365" s="32">
        <f>0</f>
        <v>0</v>
      </c>
      <c r="J365" s="32">
        <f>0</f>
        <v>0</v>
      </c>
      <c r="K365" s="32">
        <f>0</f>
        <v>0</v>
      </c>
      <c r="L365" s="32">
        <f>0</f>
        <v>0</v>
      </c>
      <c r="M365" s="32">
        <f>0</f>
        <v>0</v>
      </c>
      <c r="N365" s="32">
        <f>0</f>
        <v>0</v>
      </c>
      <c r="O365" s="32">
        <f>0</f>
        <v>0</v>
      </c>
      <c r="P365" s="32">
        <f>0</f>
        <v>0</v>
      </c>
      <c r="Q365" s="32">
        <f>0</f>
        <v>0</v>
      </c>
      <c r="R365" s="32">
        <f>0</f>
        <v>0</v>
      </c>
      <c r="S365" s="32">
        <f>0</f>
        <v>0</v>
      </c>
    </row>
    <row r="366" ht="22" customHeight="1">
      <c r="A366" s="2" t="str">
        <v>GL.COGS.CLOUD_VARIABLE|MKT</v>
      </c>
      <c r="B366" s="6" t="str">
        <v>Cloud hosting, usage-based</v>
      </c>
      <c r="C366" s="2" t="str">
        <v>MKT</v>
      </c>
      <c r="D366" s="2" t="str">
        <v>Cost of revenue</v>
      </c>
      <c r="E366" s="32">
        <f>SUM(H366:S366)</f>
        <v>0</v>
      </c>
      <c r="F366" s="6" t="str">
        <v>Cost of revenue / Cost of revenue</v>
      </c>
      <c r="G366" s="2"/>
      <c r="H366" s="32">
        <f>0</f>
        <v>0</v>
      </c>
      <c r="I366" s="32">
        <f>0</f>
        <v>0</v>
      </c>
      <c r="J366" s="32">
        <f>0</f>
        <v>0</v>
      </c>
      <c r="K366" s="32">
        <f>0</f>
        <v>0</v>
      </c>
      <c r="L366" s="32">
        <f>0</f>
        <v>0</v>
      </c>
      <c r="M366" s="32">
        <f>0</f>
        <v>0</v>
      </c>
      <c r="N366" s="32">
        <f>0</f>
        <v>0</v>
      </c>
      <c r="O366" s="32">
        <f>0</f>
        <v>0</v>
      </c>
      <c r="P366" s="32">
        <f>0</f>
        <v>0</v>
      </c>
      <c r="Q366" s="32">
        <f>0</f>
        <v>0</v>
      </c>
      <c r="R366" s="32">
        <f>0</f>
        <v>0</v>
      </c>
      <c r="S366" s="32">
        <f>0</f>
        <v>0</v>
      </c>
    </row>
    <row r="367" ht="22" customHeight="1">
      <c r="A367" s="2" t="str">
        <v>GL.COGS.CLOUD_VARIABLE|SUP</v>
      </c>
      <c r="B367" s="6" t="str">
        <v>Cloud hosting, usage-based</v>
      </c>
      <c r="C367" s="2" t="str">
        <v>SUP</v>
      </c>
      <c r="D367" s="2" t="str">
        <v>Cost of revenue</v>
      </c>
      <c r="E367" s="32">
        <f>SUM(H367:S367)</f>
        <v>0</v>
      </c>
      <c r="F367" s="6" t="str">
        <v>Cost of revenue / Cost of revenue</v>
      </c>
      <c r="G367" s="2"/>
      <c r="H367" s="32">
        <f>0</f>
        <v>0</v>
      </c>
      <c r="I367" s="32">
        <f>0</f>
        <v>0</v>
      </c>
      <c r="J367" s="32">
        <f>0</f>
        <v>0</v>
      </c>
      <c r="K367" s="32">
        <f>0</f>
        <v>0</v>
      </c>
      <c r="L367" s="32">
        <f>0</f>
        <v>0</v>
      </c>
      <c r="M367" s="32">
        <f>0</f>
        <v>0</v>
      </c>
      <c r="N367" s="32">
        <f>0</f>
        <v>0</v>
      </c>
      <c r="O367" s="32">
        <f>0</f>
        <v>0</v>
      </c>
      <c r="P367" s="32">
        <f>0</f>
        <v>0</v>
      </c>
      <c r="Q367" s="32">
        <f>0</f>
        <v>0</v>
      </c>
      <c r="R367" s="32">
        <f>0</f>
        <v>0</v>
      </c>
      <c r="S367" s="32">
        <f>0</f>
        <v>0</v>
      </c>
    </row>
    <row r="368" ht="22" customHeight="1">
      <c r="A368" s="2" t="str">
        <v>GL.COGS.CLOUD_VARIABLE|FIN</v>
      </c>
      <c r="B368" s="6" t="str">
        <v>Cloud hosting, usage-based</v>
      </c>
      <c r="C368" s="2" t="str">
        <v>FIN</v>
      </c>
      <c r="D368" s="2" t="str">
        <v>Cost of revenue</v>
      </c>
      <c r="E368" s="32">
        <f>SUM(H368:S368)</f>
        <v>0</v>
      </c>
      <c r="F368" s="6" t="str">
        <v>Cost of revenue / Cost of revenue</v>
      </c>
      <c r="G368" s="2"/>
      <c r="H368" s="32">
        <f>0</f>
        <v>0</v>
      </c>
      <c r="I368" s="32">
        <f>0</f>
        <v>0</v>
      </c>
      <c r="J368" s="32">
        <f>0</f>
        <v>0</v>
      </c>
      <c r="K368" s="32">
        <f>0</f>
        <v>0</v>
      </c>
      <c r="L368" s="32">
        <f>0</f>
        <v>0</v>
      </c>
      <c r="M368" s="32">
        <f>0</f>
        <v>0</v>
      </c>
      <c r="N368" s="32">
        <f>0</f>
        <v>0</v>
      </c>
      <c r="O368" s="32">
        <f>0</f>
        <v>0</v>
      </c>
      <c r="P368" s="32">
        <f>0</f>
        <v>0</v>
      </c>
      <c r="Q368" s="32">
        <f>0</f>
        <v>0</v>
      </c>
      <c r="R368" s="32">
        <f>0</f>
        <v>0</v>
      </c>
      <c r="S368" s="32">
        <f>0</f>
        <v>0</v>
      </c>
    </row>
    <row r="369" ht="22" customHeight="1">
      <c r="A369" s="2" t="str">
        <v>GL.COGS.CLOUD_VARIABLE|SALES</v>
      </c>
      <c r="B369" s="6" t="str">
        <v>Cloud hosting, usage-based</v>
      </c>
      <c r="C369" s="2" t="str">
        <v>SALES</v>
      </c>
      <c r="D369" s="2" t="str">
        <v>Cost of revenue</v>
      </c>
      <c r="E369" s="32">
        <f>SUM(H369:S369)</f>
        <v>0</v>
      </c>
      <c r="F369" s="6" t="str">
        <v>Cost of revenue / Cost of revenue</v>
      </c>
      <c r="G369" s="2"/>
      <c r="H369" s="32">
        <f>0</f>
        <v>0</v>
      </c>
      <c r="I369" s="32">
        <f>0</f>
        <v>0</v>
      </c>
      <c r="J369" s="32">
        <f>0</f>
        <v>0</v>
      </c>
      <c r="K369" s="32">
        <f>0</f>
        <v>0</v>
      </c>
      <c r="L369" s="32">
        <f>0</f>
        <v>0</v>
      </c>
      <c r="M369" s="32">
        <f>0</f>
        <v>0</v>
      </c>
      <c r="N369" s="32">
        <f>0</f>
        <v>0</v>
      </c>
      <c r="O369" s="32">
        <f>0</f>
        <v>0</v>
      </c>
      <c r="P369" s="32">
        <f>0</f>
        <v>0</v>
      </c>
      <c r="Q369" s="32">
        <f>0</f>
        <v>0</v>
      </c>
      <c r="R369" s="32">
        <f>0</f>
        <v>0</v>
      </c>
      <c r="S369" s="32">
        <f>0</f>
        <v>0</v>
      </c>
    </row>
    <row r="370" ht="22" customHeight="1">
      <c r="A370" s="2" t="str">
        <v>GL.COGS.CLOUD_VARIABLE|CORP</v>
      </c>
      <c r="B370" s="6" t="str">
        <v>Cloud hosting, usage-based</v>
      </c>
      <c r="C370" s="2" t="str">
        <v>CORP</v>
      </c>
      <c r="D370" s="2" t="str">
        <v>Cost of revenue</v>
      </c>
      <c r="E370" s="32">
        <f>SUM(H370:S370)</f>
        <v>0</v>
      </c>
      <c r="F370" s="6" t="str">
        <v>Cost of revenue / Cost of revenue</v>
      </c>
      <c r="G370" s="2"/>
      <c r="H370" s="32">
        <f>0</f>
        <v>0</v>
      </c>
      <c r="I370" s="32">
        <f>0</f>
        <v>0</v>
      </c>
      <c r="J370" s="32">
        <f>0</f>
        <v>0</v>
      </c>
      <c r="K370" s="32">
        <f>0</f>
        <v>0</v>
      </c>
      <c r="L370" s="32">
        <f>0</f>
        <v>0</v>
      </c>
      <c r="M370" s="32">
        <f>0</f>
        <v>0</v>
      </c>
      <c r="N370" s="32">
        <f>0</f>
        <v>0</v>
      </c>
      <c r="O370" s="32">
        <f>0</f>
        <v>0</v>
      </c>
      <c r="P370" s="32">
        <f>0</f>
        <v>0</v>
      </c>
      <c r="Q370" s="32">
        <f>0</f>
        <v>0</v>
      </c>
      <c r="R370" s="32">
        <f>0</f>
        <v>0</v>
      </c>
      <c r="S370" s="32">
        <f>0</f>
        <v>0</v>
      </c>
    </row>
    <row r="371" ht="22" customHeight="1">
      <c r="A371" s="2" t="str">
        <v>GL.COGS.MDATA|MGMT</v>
      </c>
      <c r="B371" s="6" t="str">
        <v>Market data</v>
      </c>
      <c r="C371" s="2" t="str">
        <v>MGMT</v>
      </c>
      <c r="D371" s="2" t="str">
        <v>Cost of revenue</v>
      </c>
      <c r="E371" s="32">
        <f>SUM(H371:S371)</f>
        <v>0</v>
      </c>
      <c r="F371" s="6" t="str">
        <v>Cost of revenue / Cost of revenue</v>
      </c>
      <c r="G371" s="2"/>
      <c r="H371" s="32">
        <f>0</f>
        <v>0</v>
      </c>
      <c r="I371" s="32">
        <f>0</f>
        <v>0</v>
      </c>
      <c r="J371" s="32">
        <f>0</f>
        <v>0</v>
      </c>
      <c r="K371" s="32">
        <f>0</f>
        <v>0</v>
      </c>
      <c r="L371" s="32">
        <f>0</f>
        <v>0</v>
      </c>
      <c r="M371" s="32">
        <f>0</f>
        <v>0</v>
      </c>
      <c r="N371" s="32">
        <f>0</f>
        <v>0</v>
      </c>
      <c r="O371" s="32">
        <f>0</f>
        <v>0</v>
      </c>
      <c r="P371" s="32">
        <f>0</f>
        <v>0</v>
      </c>
      <c r="Q371" s="32">
        <f>0</f>
        <v>0</v>
      </c>
      <c r="R371" s="32">
        <f>0</f>
        <v>0</v>
      </c>
      <c r="S371" s="32">
        <f>0</f>
        <v>0</v>
      </c>
    </row>
    <row r="372" ht="22" customHeight="1">
      <c r="A372" s="2" t="str">
        <v>GL.COGS.MDATA|ENG</v>
      </c>
      <c r="B372" s="6" t="str">
        <v>Market data</v>
      </c>
      <c r="C372" s="2" t="str">
        <v>ENG</v>
      </c>
      <c r="D372" s="2" t="str">
        <v>Cost of revenue</v>
      </c>
      <c r="E372" s="32">
        <f>SUM(H372:S372)</f>
        <v>-3905.2173913043484</v>
      </c>
      <c r="F372" s="6" t="str">
        <v>Cost of revenue / Cost of revenue</v>
      </c>
      <c r="G372" s="2"/>
      <c r="H372" s="31">
        <f>SUM('Posting_Inputs'!H241)</f>
        <v>0</v>
      </c>
      <c r="I372" s="31">
        <f>SUM('Posting_Inputs'!I241)</f>
        <v>0</v>
      </c>
      <c r="J372" s="31">
        <f>SUM('Posting_Inputs'!J241)</f>
        <v>0</v>
      </c>
      <c r="K372" s="31">
        <f>SUM('Posting_Inputs'!K241)</f>
        <v>-433.91304347826093</v>
      </c>
      <c r="L372" s="31">
        <f>SUM('Posting_Inputs'!L241)</f>
        <v>-433.91304347826093</v>
      </c>
      <c r="M372" s="31">
        <f>SUM('Posting_Inputs'!M241)</f>
        <v>-433.91304347826093</v>
      </c>
      <c r="N372" s="31">
        <f>SUM('Posting_Inputs'!N241)</f>
        <v>-433.91304347826093</v>
      </c>
      <c r="O372" s="31">
        <f>SUM('Posting_Inputs'!O241)</f>
        <v>-433.91304347826093</v>
      </c>
      <c r="P372" s="31">
        <f>SUM('Posting_Inputs'!P241)</f>
        <v>-433.91304347826093</v>
      </c>
      <c r="Q372" s="31">
        <f>SUM('Posting_Inputs'!Q241)</f>
        <v>-433.91304347826093</v>
      </c>
      <c r="R372" s="31">
        <f>SUM('Posting_Inputs'!R241)</f>
        <v>-433.91304347826093</v>
      </c>
      <c r="S372" s="31">
        <f>SUM('Posting_Inputs'!S241)</f>
        <v>-433.91304347826093</v>
      </c>
    </row>
    <row r="373" ht="22" customHeight="1">
      <c r="A373" s="2" t="str">
        <v>GL.COGS.MDATA|COMP</v>
      </c>
      <c r="B373" s="6" t="str">
        <v>Market data</v>
      </c>
      <c r="C373" s="2" t="str">
        <v>COMP</v>
      </c>
      <c r="D373" s="2" t="str">
        <v>Cost of revenue</v>
      </c>
      <c r="E373" s="32">
        <f>SUM(H373:S373)</f>
        <v>0</v>
      </c>
      <c r="F373" s="6" t="str">
        <v>Cost of revenue / Cost of revenue</v>
      </c>
      <c r="G373" s="2"/>
      <c r="H373" s="32">
        <f>0</f>
        <v>0</v>
      </c>
      <c r="I373" s="32">
        <f>0</f>
        <v>0</v>
      </c>
      <c r="J373" s="32">
        <f>0</f>
        <v>0</v>
      </c>
      <c r="K373" s="32">
        <f>0</f>
        <v>0</v>
      </c>
      <c r="L373" s="32">
        <f>0</f>
        <v>0</v>
      </c>
      <c r="M373" s="32">
        <f>0</f>
        <v>0</v>
      </c>
      <c r="N373" s="32">
        <f>0</f>
        <v>0</v>
      </c>
      <c r="O373" s="32">
        <f>0</f>
        <v>0</v>
      </c>
      <c r="P373" s="32">
        <f>0</f>
        <v>0</v>
      </c>
      <c r="Q373" s="32">
        <f>0</f>
        <v>0</v>
      </c>
      <c r="R373" s="32">
        <f>0</f>
        <v>0</v>
      </c>
      <c r="S373" s="32">
        <f>0</f>
        <v>0</v>
      </c>
    </row>
    <row r="374" ht="22" customHeight="1">
      <c r="A374" s="2" t="str">
        <v>GL.COGS.MDATA|PROD</v>
      </c>
      <c r="B374" s="6" t="str">
        <v>Market data</v>
      </c>
      <c r="C374" s="2" t="str">
        <v>PROD</v>
      </c>
      <c r="D374" s="2" t="str">
        <v>Cost of revenue</v>
      </c>
      <c r="E374" s="32">
        <f>SUM(H374:S374)</f>
        <v>0</v>
      </c>
      <c r="F374" s="6" t="str">
        <v>Cost of revenue / Cost of revenue</v>
      </c>
      <c r="G374" s="2"/>
      <c r="H374" s="32">
        <f>0</f>
        <v>0</v>
      </c>
      <c r="I374" s="32">
        <f>0</f>
        <v>0</v>
      </c>
      <c r="J374" s="32">
        <f>0</f>
        <v>0</v>
      </c>
      <c r="K374" s="32">
        <f>0</f>
        <v>0</v>
      </c>
      <c r="L374" s="32">
        <f>0</f>
        <v>0</v>
      </c>
      <c r="M374" s="32">
        <f>0</f>
        <v>0</v>
      </c>
      <c r="N374" s="32">
        <f>0</f>
        <v>0</v>
      </c>
      <c r="O374" s="32">
        <f>0</f>
        <v>0</v>
      </c>
      <c r="P374" s="32">
        <f>0</f>
        <v>0</v>
      </c>
      <c r="Q374" s="32">
        <f>0</f>
        <v>0</v>
      </c>
      <c r="R374" s="32">
        <f>0</f>
        <v>0</v>
      </c>
      <c r="S374" s="32">
        <f>0</f>
        <v>0</v>
      </c>
    </row>
    <row r="375" ht="22" customHeight="1">
      <c r="A375" s="2" t="str">
        <v>GL.COGS.MDATA|MKT</v>
      </c>
      <c r="B375" s="6" t="str">
        <v>Market data</v>
      </c>
      <c r="C375" s="2" t="str">
        <v>MKT</v>
      </c>
      <c r="D375" s="2" t="str">
        <v>Cost of revenue</v>
      </c>
      <c r="E375" s="32">
        <f>SUM(H375:S375)</f>
        <v>0</v>
      </c>
      <c r="F375" s="6" t="str">
        <v>Cost of revenue / Cost of revenue</v>
      </c>
      <c r="G375" s="2"/>
      <c r="H375" s="32">
        <f>0</f>
        <v>0</v>
      </c>
      <c r="I375" s="32">
        <f>0</f>
        <v>0</v>
      </c>
      <c r="J375" s="32">
        <f>0</f>
        <v>0</v>
      </c>
      <c r="K375" s="32">
        <f>0</f>
        <v>0</v>
      </c>
      <c r="L375" s="32">
        <f>0</f>
        <v>0</v>
      </c>
      <c r="M375" s="32">
        <f>0</f>
        <v>0</v>
      </c>
      <c r="N375" s="32">
        <f>0</f>
        <v>0</v>
      </c>
      <c r="O375" s="32">
        <f>0</f>
        <v>0</v>
      </c>
      <c r="P375" s="32">
        <f>0</f>
        <v>0</v>
      </c>
      <c r="Q375" s="32">
        <f>0</f>
        <v>0</v>
      </c>
      <c r="R375" s="32">
        <f>0</f>
        <v>0</v>
      </c>
      <c r="S375" s="32">
        <f>0</f>
        <v>0</v>
      </c>
    </row>
    <row r="376" ht="22" customHeight="1">
      <c r="A376" s="2" t="str">
        <v>GL.COGS.MDATA|SUP</v>
      </c>
      <c r="B376" s="6" t="str">
        <v>Market data</v>
      </c>
      <c r="C376" s="2" t="str">
        <v>SUP</v>
      </c>
      <c r="D376" s="2" t="str">
        <v>Cost of revenue</v>
      </c>
      <c r="E376" s="32">
        <f>SUM(H376:S376)</f>
        <v>0</v>
      </c>
      <c r="F376" s="6" t="str">
        <v>Cost of revenue / Cost of revenue</v>
      </c>
      <c r="G376" s="2"/>
      <c r="H376" s="32">
        <f>0</f>
        <v>0</v>
      </c>
      <c r="I376" s="32">
        <f>0</f>
        <v>0</v>
      </c>
      <c r="J376" s="32">
        <f>0</f>
        <v>0</v>
      </c>
      <c r="K376" s="32">
        <f>0</f>
        <v>0</v>
      </c>
      <c r="L376" s="32">
        <f>0</f>
        <v>0</v>
      </c>
      <c r="M376" s="32">
        <f>0</f>
        <v>0</v>
      </c>
      <c r="N376" s="32">
        <f>0</f>
        <v>0</v>
      </c>
      <c r="O376" s="32">
        <f>0</f>
        <v>0</v>
      </c>
      <c r="P376" s="32">
        <f>0</f>
        <v>0</v>
      </c>
      <c r="Q376" s="32">
        <f>0</f>
        <v>0</v>
      </c>
      <c r="R376" s="32">
        <f>0</f>
        <v>0</v>
      </c>
      <c r="S376" s="32">
        <f>0</f>
        <v>0</v>
      </c>
    </row>
    <row r="377" ht="22" customHeight="1">
      <c r="A377" s="2" t="str">
        <v>GL.COGS.MDATA|FIN</v>
      </c>
      <c r="B377" s="6" t="str">
        <v>Market data</v>
      </c>
      <c r="C377" s="2" t="str">
        <v>FIN</v>
      </c>
      <c r="D377" s="2" t="str">
        <v>Cost of revenue</v>
      </c>
      <c r="E377" s="32">
        <f>SUM(H377:S377)</f>
        <v>0</v>
      </c>
      <c r="F377" s="6" t="str">
        <v>Cost of revenue / Cost of revenue</v>
      </c>
      <c r="G377" s="2"/>
      <c r="H377" s="32">
        <f>0</f>
        <v>0</v>
      </c>
      <c r="I377" s="32">
        <f>0</f>
        <v>0</v>
      </c>
      <c r="J377" s="32">
        <f>0</f>
        <v>0</v>
      </c>
      <c r="K377" s="32">
        <f>0</f>
        <v>0</v>
      </c>
      <c r="L377" s="32">
        <f>0</f>
        <v>0</v>
      </c>
      <c r="M377" s="32">
        <f>0</f>
        <v>0</v>
      </c>
      <c r="N377" s="32">
        <f>0</f>
        <v>0</v>
      </c>
      <c r="O377" s="32">
        <f>0</f>
        <v>0</v>
      </c>
      <c r="P377" s="32">
        <f>0</f>
        <v>0</v>
      </c>
      <c r="Q377" s="32">
        <f>0</f>
        <v>0</v>
      </c>
      <c r="R377" s="32">
        <f>0</f>
        <v>0</v>
      </c>
      <c r="S377" s="32">
        <f>0</f>
        <v>0</v>
      </c>
    </row>
    <row r="378" ht="22" customHeight="1">
      <c r="A378" s="2" t="str">
        <v>GL.COGS.MDATA|SALES</v>
      </c>
      <c r="B378" s="6" t="str">
        <v>Market data</v>
      </c>
      <c r="C378" s="2" t="str">
        <v>SALES</v>
      </c>
      <c r="D378" s="2" t="str">
        <v>Cost of revenue</v>
      </c>
      <c r="E378" s="32">
        <f>SUM(H378:S378)</f>
        <v>0</v>
      </c>
      <c r="F378" s="6" t="str">
        <v>Cost of revenue / Cost of revenue</v>
      </c>
      <c r="G378" s="2"/>
      <c r="H378" s="32">
        <f>0</f>
        <v>0</v>
      </c>
      <c r="I378" s="32">
        <f>0</f>
        <v>0</v>
      </c>
      <c r="J378" s="32">
        <f>0</f>
        <v>0</v>
      </c>
      <c r="K378" s="32">
        <f>0</f>
        <v>0</v>
      </c>
      <c r="L378" s="32">
        <f>0</f>
        <v>0</v>
      </c>
      <c r="M378" s="32">
        <f>0</f>
        <v>0</v>
      </c>
      <c r="N378" s="32">
        <f>0</f>
        <v>0</v>
      </c>
      <c r="O378" s="32">
        <f>0</f>
        <v>0</v>
      </c>
      <c r="P378" s="32">
        <f>0</f>
        <v>0</v>
      </c>
      <c r="Q378" s="32">
        <f>0</f>
        <v>0</v>
      </c>
      <c r="R378" s="32">
        <f>0</f>
        <v>0</v>
      </c>
      <c r="S378" s="32">
        <f>0</f>
        <v>0</v>
      </c>
    </row>
    <row r="379" ht="22" customHeight="1">
      <c r="A379" s="2" t="str">
        <v>GL.COGS.MDATA|CORP</v>
      </c>
      <c r="B379" s="6" t="str">
        <v>Market data</v>
      </c>
      <c r="C379" s="2" t="str">
        <v>CORP</v>
      </c>
      <c r="D379" s="2" t="str">
        <v>Cost of revenue</v>
      </c>
      <c r="E379" s="32">
        <f>SUM(H379:S379)</f>
        <v>0</v>
      </c>
      <c r="F379" s="6" t="str">
        <v>Cost of revenue / Cost of revenue</v>
      </c>
      <c r="G379" s="2"/>
      <c r="H379" s="32">
        <f>0</f>
        <v>0</v>
      </c>
      <c r="I379" s="32">
        <f>0</f>
        <v>0</v>
      </c>
      <c r="J379" s="32">
        <f>0</f>
        <v>0</v>
      </c>
      <c r="K379" s="32">
        <f>0</f>
        <v>0</v>
      </c>
      <c r="L379" s="32">
        <f>0</f>
        <v>0</v>
      </c>
      <c r="M379" s="32">
        <f>0</f>
        <v>0</v>
      </c>
      <c r="N379" s="32">
        <f>0</f>
        <v>0</v>
      </c>
      <c r="O379" s="32">
        <f>0</f>
        <v>0</v>
      </c>
      <c r="P379" s="32">
        <f>0</f>
        <v>0</v>
      </c>
      <c r="Q379" s="32">
        <f>0</f>
        <v>0</v>
      </c>
      <c r="R379" s="32">
        <f>0</f>
        <v>0</v>
      </c>
      <c r="S379" s="32">
        <f>0</f>
        <v>0</v>
      </c>
    </row>
    <row r="380" ht="22" customHeight="1">
      <c r="A380" s="2" t="str">
        <v>GL.COGS.SUPPORT|MGMT</v>
      </c>
      <c r="B380" s="6" t="str">
        <v>Outsourced first-line support</v>
      </c>
      <c r="C380" s="2" t="str">
        <v>MGMT</v>
      </c>
      <c r="D380" s="2" t="str">
        <v>Cost of revenue</v>
      </c>
      <c r="E380" s="32">
        <f>SUM(H380:S380)</f>
        <v>0</v>
      </c>
      <c r="F380" s="6" t="str">
        <v>Cost of revenue / Cost of revenue</v>
      </c>
      <c r="G380" s="2"/>
      <c r="H380" s="32">
        <f>0</f>
        <v>0</v>
      </c>
      <c r="I380" s="32">
        <f>0</f>
        <v>0</v>
      </c>
      <c r="J380" s="32">
        <f>0</f>
        <v>0</v>
      </c>
      <c r="K380" s="32">
        <f>0</f>
        <v>0</v>
      </c>
      <c r="L380" s="32">
        <f>0</f>
        <v>0</v>
      </c>
      <c r="M380" s="32">
        <f>0</f>
        <v>0</v>
      </c>
      <c r="N380" s="32">
        <f>0</f>
        <v>0</v>
      </c>
      <c r="O380" s="32">
        <f>0</f>
        <v>0</v>
      </c>
      <c r="P380" s="32">
        <f>0</f>
        <v>0</v>
      </c>
      <c r="Q380" s="32">
        <f>0</f>
        <v>0</v>
      </c>
      <c r="R380" s="32">
        <f>0</f>
        <v>0</v>
      </c>
      <c r="S380" s="32">
        <f>0</f>
        <v>0</v>
      </c>
    </row>
    <row r="381" ht="22" customHeight="1">
      <c r="A381" s="2" t="str">
        <v>GL.COGS.SUPPORT|ENG</v>
      </c>
      <c r="B381" s="6" t="str">
        <v>Outsourced first-line support</v>
      </c>
      <c r="C381" s="2" t="str">
        <v>ENG</v>
      </c>
      <c r="D381" s="2" t="str">
        <v>Cost of revenue</v>
      </c>
      <c r="E381" s="32">
        <f>SUM(H381:S381)</f>
        <v>0</v>
      </c>
      <c r="F381" s="6" t="str">
        <v>Cost of revenue / Cost of revenue</v>
      </c>
      <c r="G381" s="2"/>
      <c r="H381" s="32">
        <f>0</f>
        <v>0</v>
      </c>
      <c r="I381" s="32">
        <f>0</f>
        <v>0</v>
      </c>
      <c r="J381" s="32">
        <f>0</f>
        <v>0</v>
      </c>
      <c r="K381" s="32">
        <f>0</f>
        <v>0</v>
      </c>
      <c r="L381" s="32">
        <f>0</f>
        <v>0</v>
      </c>
      <c r="M381" s="32">
        <f>0</f>
        <v>0</v>
      </c>
      <c r="N381" s="32">
        <f>0</f>
        <v>0</v>
      </c>
      <c r="O381" s="32">
        <f>0</f>
        <v>0</v>
      </c>
      <c r="P381" s="32">
        <f>0</f>
        <v>0</v>
      </c>
      <c r="Q381" s="32">
        <f>0</f>
        <v>0</v>
      </c>
      <c r="R381" s="32">
        <f>0</f>
        <v>0</v>
      </c>
      <c r="S381" s="32">
        <f>0</f>
        <v>0</v>
      </c>
    </row>
    <row r="382" ht="22" customHeight="1">
      <c r="A382" s="2" t="str">
        <v>GL.COGS.SUPPORT|COMP</v>
      </c>
      <c r="B382" s="6" t="str">
        <v>Outsourced first-line support</v>
      </c>
      <c r="C382" s="2" t="str">
        <v>COMP</v>
      </c>
      <c r="D382" s="2" t="str">
        <v>Cost of revenue</v>
      </c>
      <c r="E382" s="32">
        <f>SUM(H382:S382)</f>
        <v>0</v>
      </c>
      <c r="F382" s="6" t="str">
        <v>Cost of revenue / Cost of revenue</v>
      </c>
      <c r="G382" s="2"/>
      <c r="H382" s="32">
        <f>0</f>
        <v>0</v>
      </c>
      <c r="I382" s="32">
        <f>0</f>
        <v>0</v>
      </c>
      <c r="J382" s="32">
        <f>0</f>
        <v>0</v>
      </c>
      <c r="K382" s="32">
        <f>0</f>
        <v>0</v>
      </c>
      <c r="L382" s="32">
        <f>0</f>
        <v>0</v>
      </c>
      <c r="M382" s="32">
        <f>0</f>
        <v>0</v>
      </c>
      <c r="N382" s="32">
        <f>0</f>
        <v>0</v>
      </c>
      <c r="O382" s="32">
        <f>0</f>
        <v>0</v>
      </c>
      <c r="P382" s="32">
        <f>0</f>
        <v>0</v>
      </c>
      <c r="Q382" s="32">
        <f>0</f>
        <v>0</v>
      </c>
      <c r="R382" s="32">
        <f>0</f>
        <v>0</v>
      </c>
      <c r="S382" s="32">
        <f>0</f>
        <v>0</v>
      </c>
    </row>
    <row r="383" ht="22" customHeight="1">
      <c r="A383" s="2" t="str">
        <v>GL.COGS.SUPPORT|PROD</v>
      </c>
      <c r="B383" s="6" t="str">
        <v>Outsourced first-line support</v>
      </c>
      <c r="C383" s="2" t="str">
        <v>PROD</v>
      </c>
      <c r="D383" s="2" t="str">
        <v>Cost of revenue</v>
      </c>
      <c r="E383" s="32">
        <f>SUM(H383:S383)</f>
        <v>0</v>
      </c>
      <c r="F383" s="6" t="str">
        <v>Cost of revenue / Cost of revenue</v>
      </c>
      <c r="G383" s="2"/>
      <c r="H383" s="32">
        <f>0</f>
        <v>0</v>
      </c>
      <c r="I383" s="32">
        <f>0</f>
        <v>0</v>
      </c>
      <c r="J383" s="32">
        <f>0</f>
        <v>0</v>
      </c>
      <c r="K383" s="32">
        <f>0</f>
        <v>0</v>
      </c>
      <c r="L383" s="32">
        <f>0</f>
        <v>0</v>
      </c>
      <c r="M383" s="32">
        <f>0</f>
        <v>0</v>
      </c>
      <c r="N383" s="32">
        <f>0</f>
        <v>0</v>
      </c>
      <c r="O383" s="32">
        <f>0</f>
        <v>0</v>
      </c>
      <c r="P383" s="32">
        <f>0</f>
        <v>0</v>
      </c>
      <c r="Q383" s="32">
        <f>0</f>
        <v>0</v>
      </c>
      <c r="R383" s="32">
        <f>0</f>
        <v>0</v>
      </c>
      <c r="S383" s="32">
        <f>0</f>
        <v>0</v>
      </c>
    </row>
    <row r="384" ht="22" customHeight="1">
      <c r="A384" s="2" t="str">
        <v>GL.COGS.SUPPORT|MKT</v>
      </c>
      <c r="B384" s="6" t="str">
        <v>Outsourced first-line support</v>
      </c>
      <c r="C384" s="2" t="str">
        <v>MKT</v>
      </c>
      <c r="D384" s="2" t="str">
        <v>Cost of revenue</v>
      </c>
      <c r="E384" s="32">
        <f>SUM(H384:S384)</f>
        <v>0</v>
      </c>
      <c r="F384" s="6" t="str">
        <v>Cost of revenue / Cost of revenue</v>
      </c>
      <c r="G384" s="2"/>
      <c r="H384" s="32">
        <f>0</f>
        <v>0</v>
      </c>
      <c r="I384" s="32">
        <f>0</f>
        <v>0</v>
      </c>
      <c r="J384" s="32">
        <f>0</f>
        <v>0</v>
      </c>
      <c r="K384" s="32">
        <f>0</f>
        <v>0</v>
      </c>
      <c r="L384" s="32">
        <f>0</f>
        <v>0</v>
      </c>
      <c r="M384" s="32">
        <f>0</f>
        <v>0</v>
      </c>
      <c r="N384" s="32">
        <f>0</f>
        <v>0</v>
      </c>
      <c r="O384" s="32">
        <f>0</f>
        <v>0</v>
      </c>
      <c r="P384" s="32">
        <f>0</f>
        <v>0</v>
      </c>
      <c r="Q384" s="32">
        <f>0</f>
        <v>0</v>
      </c>
      <c r="R384" s="32">
        <f>0</f>
        <v>0</v>
      </c>
      <c r="S384" s="32">
        <f>0</f>
        <v>0</v>
      </c>
    </row>
    <row r="385" ht="22" customHeight="1">
      <c r="A385" s="2" t="str">
        <v>GL.COGS.SUPPORT|SUP</v>
      </c>
      <c r="B385" s="6" t="str">
        <v>Outsourced first-line support</v>
      </c>
      <c r="C385" s="2" t="str">
        <v>SUP</v>
      </c>
      <c r="D385" s="2" t="str">
        <v>Cost of revenue</v>
      </c>
      <c r="E385" s="32">
        <f>SUM(H385:S385)</f>
        <v>-524.53089</v>
      </c>
      <c r="F385" s="6" t="str">
        <v>Cost of revenue / Cost of revenue</v>
      </c>
      <c r="G385" s="2"/>
      <c r="H385" s="31">
        <f>SUM('Posting_Inputs'!H242)</f>
        <v>0</v>
      </c>
      <c r="I385" s="31">
        <f>SUM('Posting_Inputs'!I242)</f>
        <v>0</v>
      </c>
      <c r="J385" s="31">
        <f>SUM('Posting_Inputs'!J242)</f>
        <v>0</v>
      </c>
      <c r="K385" s="31">
        <f>SUM('Posting_Inputs'!K242)</f>
        <v>0</v>
      </c>
      <c r="L385" s="31">
        <f>SUM('Posting_Inputs'!L242)</f>
        <v>0</v>
      </c>
      <c r="M385" s="31">
        <f>SUM('Posting_Inputs'!M242)</f>
        <v>0</v>
      </c>
      <c r="N385" s="31">
        <f>SUM('Posting_Inputs'!N242)</f>
        <v>0</v>
      </c>
      <c r="O385" s="31">
        <f>SUM('Posting_Inputs'!O242)</f>
        <v>0</v>
      </c>
      <c r="P385" s="31">
        <f>SUM('Posting_Inputs'!P242)</f>
        <v>0</v>
      </c>
      <c r="Q385" s="31">
        <f>SUM('Posting_Inputs'!Q242)</f>
        <v>-114.87272727272727</v>
      </c>
      <c r="R385" s="31">
        <f>SUM('Posting_Inputs'!R242)</f>
        <v>-176.71254545454545</v>
      </c>
      <c r="S385" s="31">
        <f>SUM('Posting_Inputs'!S242)</f>
        <v>-232.94561727272725</v>
      </c>
    </row>
    <row r="386" ht="22" customHeight="1">
      <c r="A386" s="2" t="str">
        <v>GL.COGS.SUPPORT|FIN</v>
      </c>
      <c r="B386" s="6" t="str">
        <v>Outsourced first-line support</v>
      </c>
      <c r="C386" s="2" t="str">
        <v>FIN</v>
      </c>
      <c r="D386" s="2" t="str">
        <v>Cost of revenue</v>
      </c>
      <c r="E386" s="32">
        <f>SUM(H386:S386)</f>
        <v>0</v>
      </c>
      <c r="F386" s="6" t="str">
        <v>Cost of revenue / Cost of revenue</v>
      </c>
      <c r="G386" s="2"/>
      <c r="H386" s="32">
        <f>0</f>
        <v>0</v>
      </c>
      <c r="I386" s="32">
        <f>0</f>
        <v>0</v>
      </c>
      <c r="J386" s="32">
        <f>0</f>
        <v>0</v>
      </c>
      <c r="K386" s="32">
        <f>0</f>
        <v>0</v>
      </c>
      <c r="L386" s="32">
        <f>0</f>
        <v>0</v>
      </c>
      <c r="M386" s="32">
        <f>0</f>
        <v>0</v>
      </c>
      <c r="N386" s="32">
        <f>0</f>
        <v>0</v>
      </c>
      <c r="O386" s="32">
        <f>0</f>
        <v>0</v>
      </c>
      <c r="P386" s="32">
        <f>0</f>
        <v>0</v>
      </c>
      <c r="Q386" s="32">
        <f>0</f>
        <v>0</v>
      </c>
      <c r="R386" s="32">
        <f>0</f>
        <v>0</v>
      </c>
      <c r="S386" s="32">
        <f>0</f>
        <v>0</v>
      </c>
    </row>
    <row r="387" ht="22" customHeight="1">
      <c r="A387" s="2" t="str">
        <v>GL.COGS.SUPPORT|SALES</v>
      </c>
      <c r="B387" s="6" t="str">
        <v>Outsourced first-line support</v>
      </c>
      <c r="C387" s="2" t="str">
        <v>SALES</v>
      </c>
      <c r="D387" s="2" t="str">
        <v>Cost of revenue</v>
      </c>
      <c r="E387" s="32">
        <f>SUM(H387:S387)</f>
        <v>0</v>
      </c>
      <c r="F387" s="6" t="str">
        <v>Cost of revenue / Cost of revenue</v>
      </c>
      <c r="G387" s="2"/>
      <c r="H387" s="32">
        <f>0</f>
        <v>0</v>
      </c>
      <c r="I387" s="32">
        <f>0</f>
        <v>0</v>
      </c>
      <c r="J387" s="32">
        <f>0</f>
        <v>0</v>
      </c>
      <c r="K387" s="32">
        <f>0</f>
        <v>0</v>
      </c>
      <c r="L387" s="32">
        <f>0</f>
        <v>0</v>
      </c>
      <c r="M387" s="32">
        <f>0</f>
        <v>0</v>
      </c>
      <c r="N387" s="32">
        <f>0</f>
        <v>0</v>
      </c>
      <c r="O387" s="32">
        <f>0</f>
        <v>0</v>
      </c>
      <c r="P387" s="32">
        <f>0</f>
        <v>0</v>
      </c>
      <c r="Q387" s="32">
        <f>0</f>
        <v>0</v>
      </c>
      <c r="R387" s="32">
        <f>0</f>
        <v>0</v>
      </c>
      <c r="S387" s="32">
        <f>0</f>
        <v>0</v>
      </c>
    </row>
    <row r="388" ht="22" customHeight="1">
      <c r="A388" s="2" t="str">
        <v>GL.COGS.SUPPORT|CORP</v>
      </c>
      <c r="B388" s="6" t="str">
        <v>Outsourced first-line support</v>
      </c>
      <c r="C388" s="2" t="str">
        <v>CORP</v>
      </c>
      <c r="D388" s="2" t="str">
        <v>Cost of revenue</v>
      </c>
      <c r="E388" s="32">
        <f>SUM(H388:S388)</f>
        <v>0</v>
      </c>
      <c r="F388" s="6" t="str">
        <v>Cost of revenue / Cost of revenue</v>
      </c>
      <c r="G388" s="2"/>
      <c r="H388" s="32">
        <f>0</f>
        <v>0</v>
      </c>
      <c r="I388" s="32">
        <f>0</f>
        <v>0</v>
      </c>
      <c r="J388" s="32">
        <f>0</f>
        <v>0</v>
      </c>
      <c r="K388" s="32">
        <f>0</f>
        <v>0</v>
      </c>
      <c r="L388" s="32">
        <f>0</f>
        <v>0</v>
      </c>
      <c r="M388" s="32">
        <f>0</f>
        <v>0</v>
      </c>
      <c r="N388" s="32">
        <f>0</f>
        <v>0</v>
      </c>
      <c r="O388" s="32">
        <f>0</f>
        <v>0</v>
      </c>
      <c r="P388" s="32">
        <f>0</f>
        <v>0</v>
      </c>
      <c r="Q388" s="32">
        <f>0</f>
        <v>0</v>
      </c>
      <c r="R388" s="32">
        <f>0</f>
        <v>0</v>
      </c>
      <c r="S388" s="32">
        <f>0</f>
        <v>0</v>
      </c>
    </row>
    <row r="389" ht="28" customHeight="1">
      <c r="A389" s="2" t="str">
        <v>GL.OPEX.REG.LEGAL_APP|MGMT</v>
      </c>
      <c r="B389" s="6" t="str">
        <v>Legal and regulatory advice for the licence application</v>
      </c>
      <c r="C389" s="2" t="str">
        <v>MGMT</v>
      </c>
      <c r="D389" s="2" t="str">
        <v>Operating expenses</v>
      </c>
      <c r="E389" s="32">
        <f>SUM(H389:S389)</f>
        <v>0</v>
      </c>
      <c r="F389" s="6" t="str">
        <v>Operating expense / General and administrative</v>
      </c>
      <c r="G389" s="2"/>
      <c r="H389" s="32">
        <f>0</f>
        <v>0</v>
      </c>
      <c r="I389" s="32">
        <f>0</f>
        <v>0</v>
      </c>
      <c r="J389" s="32">
        <f>0</f>
        <v>0</v>
      </c>
      <c r="K389" s="32">
        <f>0</f>
        <v>0</v>
      </c>
      <c r="L389" s="32">
        <f>0</f>
        <v>0</v>
      </c>
      <c r="M389" s="32">
        <f>0</f>
        <v>0</v>
      </c>
      <c r="N389" s="32">
        <f>0</f>
        <v>0</v>
      </c>
      <c r="O389" s="32">
        <f>0</f>
        <v>0</v>
      </c>
      <c r="P389" s="32">
        <f>0</f>
        <v>0</v>
      </c>
      <c r="Q389" s="32">
        <f>0</f>
        <v>0</v>
      </c>
      <c r="R389" s="32">
        <f>0</f>
        <v>0</v>
      </c>
      <c r="S389" s="32">
        <f>0</f>
        <v>0</v>
      </c>
    </row>
    <row r="390" ht="28" customHeight="1">
      <c r="A390" s="2" t="str">
        <v>GL.OPEX.REG.LEGAL_APP|ENG</v>
      </c>
      <c r="B390" s="6" t="str">
        <v>Legal and regulatory advice for the licence application</v>
      </c>
      <c r="C390" s="2" t="str">
        <v>ENG</v>
      </c>
      <c r="D390" s="2" t="str">
        <v>Operating expenses</v>
      </c>
      <c r="E390" s="32">
        <f>SUM(H390:S390)</f>
        <v>0</v>
      </c>
      <c r="F390" s="6" t="str">
        <v>Operating expense / General and administrative</v>
      </c>
      <c r="G390" s="2"/>
      <c r="H390" s="32">
        <f>0</f>
        <v>0</v>
      </c>
      <c r="I390" s="32">
        <f>0</f>
        <v>0</v>
      </c>
      <c r="J390" s="32">
        <f>0</f>
        <v>0</v>
      </c>
      <c r="K390" s="32">
        <f>0</f>
        <v>0</v>
      </c>
      <c r="L390" s="32">
        <f>0</f>
        <v>0</v>
      </c>
      <c r="M390" s="32">
        <f>0</f>
        <v>0</v>
      </c>
      <c r="N390" s="32">
        <f>0</f>
        <v>0</v>
      </c>
      <c r="O390" s="32">
        <f>0</f>
        <v>0</v>
      </c>
      <c r="P390" s="32">
        <f>0</f>
        <v>0</v>
      </c>
      <c r="Q390" s="32">
        <f>0</f>
        <v>0</v>
      </c>
      <c r="R390" s="32">
        <f>0</f>
        <v>0</v>
      </c>
      <c r="S390" s="32">
        <f>0</f>
        <v>0</v>
      </c>
    </row>
    <row r="391" ht="28" customHeight="1">
      <c r="A391" s="2" t="str">
        <v>GL.OPEX.REG.LEGAL_APP|COMP</v>
      </c>
      <c r="B391" s="6" t="str">
        <v>Legal and regulatory advice for the licence application</v>
      </c>
      <c r="C391" s="2" t="str">
        <v>COMP</v>
      </c>
      <c r="D391" s="2" t="str">
        <v>Operating expenses</v>
      </c>
      <c r="E391" s="32">
        <f>SUM(H391:S391)</f>
        <v>-120000</v>
      </c>
      <c r="F391" s="6" t="str">
        <v>Operating expense / General and administrative</v>
      </c>
      <c r="G391" s="2"/>
      <c r="H391" s="31">
        <f>SUM('Posting_Inputs'!H243)</f>
        <v>-10000</v>
      </c>
      <c r="I391" s="31">
        <f>SUM('Posting_Inputs'!I243)</f>
        <v>-10000</v>
      </c>
      <c r="J391" s="31">
        <f>SUM('Posting_Inputs'!J243)</f>
        <v>-10000</v>
      </c>
      <c r="K391" s="31">
        <f>SUM('Posting_Inputs'!K243)</f>
        <v>-10000</v>
      </c>
      <c r="L391" s="31">
        <f>SUM('Posting_Inputs'!L243)</f>
        <v>-10000</v>
      </c>
      <c r="M391" s="31">
        <f>SUM('Posting_Inputs'!M243)</f>
        <v>-10000</v>
      </c>
      <c r="N391" s="31">
        <f>SUM('Posting_Inputs'!N243)</f>
        <v>-10000</v>
      </c>
      <c r="O391" s="31">
        <f>SUM('Posting_Inputs'!O243)</f>
        <v>-10000</v>
      </c>
      <c r="P391" s="31">
        <f>SUM('Posting_Inputs'!P243)</f>
        <v>-10000</v>
      </c>
      <c r="Q391" s="31">
        <f>SUM('Posting_Inputs'!Q243)</f>
        <v>-10000</v>
      </c>
      <c r="R391" s="31">
        <f>SUM('Posting_Inputs'!R243)</f>
        <v>-10000</v>
      </c>
      <c r="S391" s="31">
        <f>SUM('Posting_Inputs'!S243)</f>
        <v>-10000</v>
      </c>
    </row>
    <row r="392" ht="28" customHeight="1">
      <c r="A392" s="2" t="str">
        <v>GL.OPEX.REG.LEGAL_APP|PROD</v>
      </c>
      <c r="B392" s="6" t="str">
        <v>Legal and regulatory advice for the licence application</v>
      </c>
      <c r="C392" s="2" t="str">
        <v>PROD</v>
      </c>
      <c r="D392" s="2" t="str">
        <v>Operating expenses</v>
      </c>
      <c r="E392" s="32">
        <f>SUM(H392:S392)</f>
        <v>0</v>
      </c>
      <c r="F392" s="6" t="str">
        <v>Operating expense / General and administrative</v>
      </c>
      <c r="G392" s="2"/>
      <c r="H392" s="32">
        <f>0</f>
        <v>0</v>
      </c>
      <c r="I392" s="32">
        <f>0</f>
        <v>0</v>
      </c>
      <c r="J392" s="32">
        <f>0</f>
        <v>0</v>
      </c>
      <c r="K392" s="32">
        <f>0</f>
        <v>0</v>
      </c>
      <c r="L392" s="32">
        <f>0</f>
        <v>0</v>
      </c>
      <c r="M392" s="32">
        <f>0</f>
        <v>0</v>
      </c>
      <c r="N392" s="32">
        <f>0</f>
        <v>0</v>
      </c>
      <c r="O392" s="32">
        <f>0</f>
        <v>0</v>
      </c>
      <c r="P392" s="32">
        <f>0</f>
        <v>0</v>
      </c>
      <c r="Q392" s="32">
        <f>0</f>
        <v>0</v>
      </c>
      <c r="R392" s="32">
        <f>0</f>
        <v>0</v>
      </c>
      <c r="S392" s="32">
        <f>0</f>
        <v>0</v>
      </c>
    </row>
    <row r="393" ht="28" customHeight="1">
      <c r="A393" s="2" t="str">
        <v>GL.OPEX.REG.LEGAL_APP|MKT</v>
      </c>
      <c r="B393" s="6" t="str">
        <v>Legal and regulatory advice for the licence application</v>
      </c>
      <c r="C393" s="2" t="str">
        <v>MKT</v>
      </c>
      <c r="D393" s="2" t="str">
        <v>Operating expenses</v>
      </c>
      <c r="E393" s="32">
        <f>SUM(H393:S393)</f>
        <v>0</v>
      </c>
      <c r="F393" s="6" t="str">
        <v>Operating expense / General and administrative</v>
      </c>
      <c r="G393" s="2"/>
      <c r="H393" s="32">
        <f>0</f>
        <v>0</v>
      </c>
      <c r="I393" s="32">
        <f>0</f>
        <v>0</v>
      </c>
      <c r="J393" s="32">
        <f>0</f>
        <v>0</v>
      </c>
      <c r="K393" s="32">
        <f>0</f>
        <v>0</v>
      </c>
      <c r="L393" s="32">
        <f>0</f>
        <v>0</v>
      </c>
      <c r="M393" s="32">
        <f>0</f>
        <v>0</v>
      </c>
      <c r="N393" s="32">
        <f>0</f>
        <v>0</v>
      </c>
      <c r="O393" s="32">
        <f>0</f>
        <v>0</v>
      </c>
      <c r="P393" s="32">
        <f>0</f>
        <v>0</v>
      </c>
      <c r="Q393" s="32">
        <f>0</f>
        <v>0</v>
      </c>
      <c r="R393" s="32">
        <f>0</f>
        <v>0</v>
      </c>
      <c r="S393" s="32">
        <f>0</f>
        <v>0</v>
      </c>
    </row>
    <row r="394" ht="28" customHeight="1">
      <c r="A394" s="2" t="str">
        <v>GL.OPEX.REG.LEGAL_APP|SUP</v>
      </c>
      <c r="B394" s="6" t="str">
        <v>Legal and regulatory advice for the licence application</v>
      </c>
      <c r="C394" s="2" t="str">
        <v>SUP</v>
      </c>
      <c r="D394" s="2" t="str">
        <v>Operating expenses</v>
      </c>
      <c r="E394" s="32">
        <f>SUM(H394:S394)</f>
        <v>0</v>
      </c>
      <c r="F394" s="6" t="str">
        <v>Operating expense / General and administrative</v>
      </c>
      <c r="G394" s="2"/>
      <c r="H394" s="32">
        <f>0</f>
        <v>0</v>
      </c>
      <c r="I394" s="32">
        <f>0</f>
        <v>0</v>
      </c>
      <c r="J394" s="32">
        <f>0</f>
        <v>0</v>
      </c>
      <c r="K394" s="32">
        <f>0</f>
        <v>0</v>
      </c>
      <c r="L394" s="32">
        <f>0</f>
        <v>0</v>
      </c>
      <c r="M394" s="32">
        <f>0</f>
        <v>0</v>
      </c>
      <c r="N394" s="32">
        <f>0</f>
        <v>0</v>
      </c>
      <c r="O394" s="32">
        <f>0</f>
        <v>0</v>
      </c>
      <c r="P394" s="32">
        <f>0</f>
        <v>0</v>
      </c>
      <c r="Q394" s="32">
        <f>0</f>
        <v>0</v>
      </c>
      <c r="R394" s="32">
        <f>0</f>
        <v>0</v>
      </c>
      <c r="S394" s="32">
        <f>0</f>
        <v>0</v>
      </c>
    </row>
    <row r="395" ht="28" customHeight="1">
      <c r="A395" s="2" t="str">
        <v>GL.OPEX.REG.LEGAL_APP|FIN</v>
      </c>
      <c r="B395" s="6" t="str">
        <v>Legal and regulatory advice for the licence application</v>
      </c>
      <c r="C395" s="2" t="str">
        <v>FIN</v>
      </c>
      <c r="D395" s="2" t="str">
        <v>Operating expenses</v>
      </c>
      <c r="E395" s="32">
        <f>SUM(H395:S395)</f>
        <v>0</v>
      </c>
      <c r="F395" s="6" t="str">
        <v>Operating expense / General and administrative</v>
      </c>
      <c r="G395" s="2"/>
      <c r="H395" s="32">
        <f>0</f>
        <v>0</v>
      </c>
      <c r="I395" s="32">
        <f>0</f>
        <v>0</v>
      </c>
      <c r="J395" s="32">
        <f>0</f>
        <v>0</v>
      </c>
      <c r="K395" s="32">
        <f>0</f>
        <v>0</v>
      </c>
      <c r="L395" s="32">
        <f>0</f>
        <v>0</v>
      </c>
      <c r="M395" s="32">
        <f>0</f>
        <v>0</v>
      </c>
      <c r="N395" s="32">
        <f>0</f>
        <v>0</v>
      </c>
      <c r="O395" s="32">
        <f>0</f>
        <v>0</v>
      </c>
      <c r="P395" s="32">
        <f>0</f>
        <v>0</v>
      </c>
      <c r="Q395" s="32">
        <f>0</f>
        <v>0</v>
      </c>
      <c r="R395" s="32">
        <f>0</f>
        <v>0</v>
      </c>
      <c r="S395" s="32">
        <f>0</f>
        <v>0</v>
      </c>
    </row>
    <row r="396" ht="28" customHeight="1">
      <c r="A396" s="2" t="str">
        <v>GL.OPEX.REG.LEGAL_APP|SALES</v>
      </c>
      <c r="B396" s="6" t="str">
        <v>Legal and regulatory advice for the licence application</v>
      </c>
      <c r="C396" s="2" t="str">
        <v>SALES</v>
      </c>
      <c r="D396" s="2" t="str">
        <v>Operating expenses</v>
      </c>
      <c r="E396" s="32">
        <f>SUM(H396:S396)</f>
        <v>0</v>
      </c>
      <c r="F396" s="6" t="str">
        <v>Operating expense / General and administrative</v>
      </c>
      <c r="G396" s="2"/>
      <c r="H396" s="32">
        <f>0</f>
        <v>0</v>
      </c>
      <c r="I396" s="32">
        <f>0</f>
        <v>0</v>
      </c>
      <c r="J396" s="32">
        <f>0</f>
        <v>0</v>
      </c>
      <c r="K396" s="32">
        <f>0</f>
        <v>0</v>
      </c>
      <c r="L396" s="32">
        <f>0</f>
        <v>0</v>
      </c>
      <c r="M396" s="32">
        <f>0</f>
        <v>0</v>
      </c>
      <c r="N396" s="32">
        <f>0</f>
        <v>0</v>
      </c>
      <c r="O396" s="32">
        <f>0</f>
        <v>0</v>
      </c>
      <c r="P396" s="32">
        <f>0</f>
        <v>0</v>
      </c>
      <c r="Q396" s="32">
        <f>0</f>
        <v>0</v>
      </c>
      <c r="R396" s="32">
        <f>0</f>
        <v>0</v>
      </c>
      <c r="S396" s="32">
        <f>0</f>
        <v>0</v>
      </c>
    </row>
    <row r="397" ht="28" customHeight="1">
      <c r="A397" s="2" t="str">
        <v>GL.OPEX.REG.LEGAL_APP|CORP</v>
      </c>
      <c r="B397" s="6" t="str">
        <v>Legal and regulatory advice for the licence application</v>
      </c>
      <c r="C397" s="2" t="str">
        <v>CORP</v>
      </c>
      <c r="D397" s="2" t="str">
        <v>Operating expenses</v>
      </c>
      <c r="E397" s="32">
        <f>SUM(H397:S397)</f>
        <v>0</v>
      </c>
      <c r="F397" s="6" t="str">
        <v>Operating expense / General and administrative</v>
      </c>
      <c r="G397" s="2"/>
      <c r="H397" s="32">
        <f>0</f>
        <v>0</v>
      </c>
      <c r="I397" s="32">
        <f>0</f>
        <v>0</v>
      </c>
      <c r="J397" s="32">
        <f>0</f>
        <v>0</v>
      </c>
      <c r="K397" s="32">
        <f>0</f>
        <v>0</v>
      </c>
      <c r="L397" s="32">
        <f>0</f>
        <v>0</v>
      </c>
      <c r="M397" s="32">
        <f>0</f>
        <v>0</v>
      </c>
      <c r="N397" s="32">
        <f>0</f>
        <v>0</v>
      </c>
      <c r="O397" s="32">
        <f>0</f>
        <v>0</v>
      </c>
      <c r="P397" s="32">
        <f>0</f>
        <v>0</v>
      </c>
      <c r="Q397" s="32">
        <f>0</f>
        <v>0</v>
      </c>
      <c r="R397" s="32">
        <f>0</f>
        <v>0</v>
      </c>
      <c r="S397" s="32">
        <f>0</f>
        <v>0</v>
      </c>
    </row>
    <row r="398" ht="22" customHeight="1">
      <c r="A398" s="2" t="str">
        <v>GL.OPEX.REG.BAFIN_FEE|MGMT</v>
      </c>
      <c r="B398" s="6" t="str">
        <v>BaFin authorisation fee</v>
      </c>
      <c r="C398" s="2" t="str">
        <v>MGMT</v>
      </c>
      <c r="D398" s="2" t="str">
        <v>Operating expenses</v>
      </c>
      <c r="E398" s="32">
        <f>SUM(H398:S398)</f>
        <v>0</v>
      </c>
      <c r="F398" s="6" t="str">
        <v>Operating expense / General and administrative</v>
      </c>
      <c r="G398" s="2"/>
      <c r="H398" s="32">
        <f>0</f>
        <v>0</v>
      </c>
      <c r="I398" s="32">
        <f>0</f>
        <v>0</v>
      </c>
      <c r="J398" s="32">
        <f>0</f>
        <v>0</v>
      </c>
      <c r="K398" s="32">
        <f>0</f>
        <v>0</v>
      </c>
      <c r="L398" s="32">
        <f>0</f>
        <v>0</v>
      </c>
      <c r="M398" s="32">
        <f>0</f>
        <v>0</v>
      </c>
      <c r="N398" s="32">
        <f>0</f>
        <v>0</v>
      </c>
      <c r="O398" s="32">
        <f>0</f>
        <v>0</v>
      </c>
      <c r="P398" s="32">
        <f>0</f>
        <v>0</v>
      </c>
      <c r="Q398" s="32">
        <f>0</f>
        <v>0</v>
      </c>
      <c r="R398" s="32">
        <f>0</f>
        <v>0</v>
      </c>
      <c r="S398" s="32">
        <f>0</f>
        <v>0</v>
      </c>
    </row>
    <row r="399" ht="22" customHeight="1">
      <c r="A399" s="2" t="str">
        <v>GL.OPEX.REG.BAFIN_FEE|ENG</v>
      </c>
      <c r="B399" s="6" t="str">
        <v>BaFin authorisation fee</v>
      </c>
      <c r="C399" s="2" t="str">
        <v>ENG</v>
      </c>
      <c r="D399" s="2" t="str">
        <v>Operating expenses</v>
      </c>
      <c r="E399" s="32">
        <f>SUM(H399:S399)</f>
        <v>0</v>
      </c>
      <c r="F399" s="6" t="str">
        <v>Operating expense / General and administrative</v>
      </c>
      <c r="G399" s="2"/>
      <c r="H399" s="32">
        <f>0</f>
        <v>0</v>
      </c>
      <c r="I399" s="32">
        <f>0</f>
        <v>0</v>
      </c>
      <c r="J399" s="32">
        <f>0</f>
        <v>0</v>
      </c>
      <c r="K399" s="32">
        <f>0</f>
        <v>0</v>
      </c>
      <c r="L399" s="32">
        <f>0</f>
        <v>0</v>
      </c>
      <c r="M399" s="32">
        <f>0</f>
        <v>0</v>
      </c>
      <c r="N399" s="32">
        <f>0</f>
        <v>0</v>
      </c>
      <c r="O399" s="32">
        <f>0</f>
        <v>0</v>
      </c>
      <c r="P399" s="32">
        <f>0</f>
        <v>0</v>
      </c>
      <c r="Q399" s="32">
        <f>0</f>
        <v>0</v>
      </c>
      <c r="R399" s="32">
        <f>0</f>
        <v>0</v>
      </c>
      <c r="S399" s="32">
        <f>0</f>
        <v>0</v>
      </c>
    </row>
    <row r="400" ht="22" customHeight="1">
      <c r="A400" s="2" t="str">
        <v>GL.OPEX.REG.BAFIN_FEE|COMP</v>
      </c>
      <c r="B400" s="6" t="str">
        <v>BaFin authorisation fee</v>
      </c>
      <c r="C400" s="2" t="str">
        <v>COMP</v>
      </c>
      <c r="D400" s="2" t="str">
        <v>Operating expenses</v>
      </c>
      <c r="E400" s="32">
        <f>SUM(H400:S400)</f>
        <v>0</v>
      </c>
      <c r="F400" s="6" t="str">
        <v>Operating expense / General and administrative</v>
      </c>
      <c r="G400" s="2"/>
      <c r="H400" s="31">
        <f>SUM('Posting_Inputs'!H244)</f>
        <v>0</v>
      </c>
      <c r="I400" s="31">
        <f>SUM('Posting_Inputs'!I244)</f>
        <v>0</v>
      </c>
      <c r="J400" s="31">
        <f>SUM('Posting_Inputs'!J244)</f>
        <v>0</v>
      </c>
      <c r="K400" s="31">
        <f>SUM('Posting_Inputs'!K244)</f>
        <v>0</v>
      </c>
      <c r="L400" s="31">
        <f>SUM('Posting_Inputs'!L244)</f>
        <v>0</v>
      </c>
      <c r="M400" s="31">
        <f>SUM('Posting_Inputs'!M244)</f>
        <v>0</v>
      </c>
      <c r="N400" s="31">
        <f>SUM('Posting_Inputs'!N244)</f>
        <v>0</v>
      </c>
      <c r="O400" s="31">
        <f>SUM('Posting_Inputs'!O244)</f>
        <v>0</v>
      </c>
      <c r="P400" s="31">
        <f>SUM('Posting_Inputs'!P244)</f>
        <v>0</v>
      </c>
      <c r="Q400" s="31">
        <f>SUM('Posting_Inputs'!Q244)</f>
        <v>0</v>
      </c>
      <c r="R400" s="31">
        <f>SUM('Posting_Inputs'!R244)</f>
        <v>0</v>
      </c>
      <c r="S400" s="31">
        <f>SUM('Posting_Inputs'!S244)</f>
        <v>0</v>
      </c>
    </row>
    <row r="401" ht="22" customHeight="1">
      <c r="A401" s="2" t="str">
        <v>GL.OPEX.REG.BAFIN_FEE|PROD</v>
      </c>
      <c r="B401" s="6" t="str">
        <v>BaFin authorisation fee</v>
      </c>
      <c r="C401" s="2" t="str">
        <v>PROD</v>
      </c>
      <c r="D401" s="2" t="str">
        <v>Operating expenses</v>
      </c>
      <c r="E401" s="32">
        <f>SUM(H401:S401)</f>
        <v>0</v>
      </c>
      <c r="F401" s="6" t="str">
        <v>Operating expense / General and administrative</v>
      </c>
      <c r="G401" s="2"/>
      <c r="H401" s="32">
        <f>0</f>
        <v>0</v>
      </c>
      <c r="I401" s="32">
        <f>0</f>
        <v>0</v>
      </c>
      <c r="J401" s="32">
        <f>0</f>
        <v>0</v>
      </c>
      <c r="K401" s="32">
        <f>0</f>
        <v>0</v>
      </c>
      <c r="L401" s="32">
        <f>0</f>
        <v>0</v>
      </c>
      <c r="M401" s="32">
        <f>0</f>
        <v>0</v>
      </c>
      <c r="N401" s="32">
        <f>0</f>
        <v>0</v>
      </c>
      <c r="O401" s="32">
        <f>0</f>
        <v>0</v>
      </c>
      <c r="P401" s="32">
        <f>0</f>
        <v>0</v>
      </c>
      <c r="Q401" s="32">
        <f>0</f>
        <v>0</v>
      </c>
      <c r="R401" s="32">
        <f>0</f>
        <v>0</v>
      </c>
      <c r="S401" s="32">
        <f>0</f>
        <v>0</v>
      </c>
    </row>
    <row r="402" ht="22" customHeight="1">
      <c r="A402" s="2" t="str">
        <v>GL.OPEX.REG.BAFIN_FEE|MKT</v>
      </c>
      <c r="B402" s="6" t="str">
        <v>BaFin authorisation fee</v>
      </c>
      <c r="C402" s="2" t="str">
        <v>MKT</v>
      </c>
      <c r="D402" s="2" t="str">
        <v>Operating expenses</v>
      </c>
      <c r="E402" s="32">
        <f>SUM(H402:S402)</f>
        <v>0</v>
      </c>
      <c r="F402" s="6" t="str">
        <v>Operating expense / General and administrative</v>
      </c>
      <c r="G402" s="2"/>
      <c r="H402" s="32">
        <f>0</f>
        <v>0</v>
      </c>
      <c r="I402" s="32">
        <f>0</f>
        <v>0</v>
      </c>
      <c r="J402" s="32">
        <f>0</f>
        <v>0</v>
      </c>
      <c r="K402" s="32">
        <f>0</f>
        <v>0</v>
      </c>
      <c r="L402" s="32">
        <f>0</f>
        <v>0</v>
      </c>
      <c r="M402" s="32">
        <f>0</f>
        <v>0</v>
      </c>
      <c r="N402" s="32">
        <f>0</f>
        <v>0</v>
      </c>
      <c r="O402" s="32">
        <f>0</f>
        <v>0</v>
      </c>
      <c r="P402" s="32">
        <f>0</f>
        <v>0</v>
      </c>
      <c r="Q402" s="32">
        <f>0</f>
        <v>0</v>
      </c>
      <c r="R402" s="32">
        <f>0</f>
        <v>0</v>
      </c>
      <c r="S402" s="32">
        <f>0</f>
        <v>0</v>
      </c>
    </row>
    <row r="403" ht="22" customHeight="1">
      <c r="A403" s="2" t="str">
        <v>GL.OPEX.REG.BAFIN_FEE|SUP</v>
      </c>
      <c r="B403" s="6" t="str">
        <v>BaFin authorisation fee</v>
      </c>
      <c r="C403" s="2" t="str">
        <v>SUP</v>
      </c>
      <c r="D403" s="2" t="str">
        <v>Operating expenses</v>
      </c>
      <c r="E403" s="32">
        <f>SUM(H403:S403)</f>
        <v>0</v>
      </c>
      <c r="F403" s="6" t="str">
        <v>Operating expense / General and administrative</v>
      </c>
      <c r="G403" s="2"/>
      <c r="H403" s="32">
        <f>0</f>
        <v>0</v>
      </c>
      <c r="I403" s="32">
        <f>0</f>
        <v>0</v>
      </c>
      <c r="J403" s="32">
        <f>0</f>
        <v>0</v>
      </c>
      <c r="K403" s="32">
        <f>0</f>
        <v>0</v>
      </c>
      <c r="L403" s="32">
        <f>0</f>
        <v>0</v>
      </c>
      <c r="M403" s="32">
        <f>0</f>
        <v>0</v>
      </c>
      <c r="N403" s="32">
        <f>0</f>
        <v>0</v>
      </c>
      <c r="O403" s="32">
        <f>0</f>
        <v>0</v>
      </c>
      <c r="P403" s="32">
        <f>0</f>
        <v>0</v>
      </c>
      <c r="Q403" s="32">
        <f>0</f>
        <v>0</v>
      </c>
      <c r="R403" s="32">
        <f>0</f>
        <v>0</v>
      </c>
      <c r="S403" s="32">
        <f>0</f>
        <v>0</v>
      </c>
    </row>
    <row r="404" ht="22" customHeight="1">
      <c r="A404" s="2" t="str">
        <v>GL.OPEX.REG.BAFIN_FEE|FIN</v>
      </c>
      <c r="B404" s="6" t="str">
        <v>BaFin authorisation fee</v>
      </c>
      <c r="C404" s="2" t="str">
        <v>FIN</v>
      </c>
      <c r="D404" s="2" t="str">
        <v>Operating expenses</v>
      </c>
      <c r="E404" s="32">
        <f>SUM(H404:S404)</f>
        <v>0</v>
      </c>
      <c r="F404" s="6" t="str">
        <v>Operating expense / General and administrative</v>
      </c>
      <c r="G404" s="2"/>
      <c r="H404" s="32">
        <f>0</f>
        <v>0</v>
      </c>
      <c r="I404" s="32">
        <f>0</f>
        <v>0</v>
      </c>
      <c r="J404" s="32">
        <f>0</f>
        <v>0</v>
      </c>
      <c r="K404" s="32">
        <f>0</f>
        <v>0</v>
      </c>
      <c r="L404" s="32">
        <f>0</f>
        <v>0</v>
      </c>
      <c r="M404" s="32">
        <f>0</f>
        <v>0</v>
      </c>
      <c r="N404" s="32">
        <f>0</f>
        <v>0</v>
      </c>
      <c r="O404" s="32">
        <f>0</f>
        <v>0</v>
      </c>
      <c r="P404" s="32">
        <f>0</f>
        <v>0</v>
      </c>
      <c r="Q404" s="32">
        <f>0</f>
        <v>0</v>
      </c>
      <c r="R404" s="32">
        <f>0</f>
        <v>0</v>
      </c>
      <c r="S404" s="32">
        <f>0</f>
        <v>0</v>
      </c>
    </row>
    <row r="405" ht="22" customHeight="1">
      <c r="A405" s="2" t="str">
        <v>GL.OPEX.REG.BAFIN_FEE|SALES</v>
      </c>
      <c r="B405" s="6" t="str">
        <v>BaFin authorisation fee</v>
      </c>
      <c r="C405" s="2" t="str">
        <v>SALES</v>
      </c>
      <c r="D405" s="2" t="str">
        <v>Operating expenses</v>
      </c>
      <c r="E405" s="32">
        <f>SUM(H405:S405)</f>
        <v>0</v>
      </c>
      <c r="F405" s="6" t="str">
        <v>Operating expense / General and administrative</v>
      </c>
      <c r="G405" s="2"/>
      <c r="H405" s="32">
        <f>0</f>
        <v>0</v>
      </c>
      <c r="I405" s="32">
        <f>0</f>
        <v>0</v>
      </c>
      <c r="J405" s="32">
        <f>0</f>
        <v>0</v>
      </c>
      <c r="K405" s="32">
        <f>0</f>
        <v>0</v>
      </c>
      <c r="L405" s="32">
        <f>0</f>
        <v>0</v>
      </c>
      <c r="M405" s="32">
        <f>0</f>
        <v>0</v>
      </c>
      <c r="N405" s="32">
        <f>0</f>
        <v>0</v>
      </c>
      <c r="O405" s="32">
        <f>0</f>
        <v>0</v>
      </c>
      <c r="P405" s="32">
        <f>0</f>
        <v>0</v>
      </c>
      <c r="Q405" s="32">
        <f>0</f>
        <v>0</v>
      </c>
      <c r="R405" s="32">
        <f>0</f>
        <v>0</v>
      </c>
      <c r="S405" s="32">
        <f>0</f>
        <v>0</v>
      </c>
    </row>
    <row r="406" ht="22" customHeight="1">
      <c r="A406" s="2" t="str">
        <v>GL.OPEX.REG.BAFIN_FEE|CORP</v>
      </c>
      <c r="B406" s="6" t="str">
        <v>BaFin authorisation fee</v>
      </c>
      <c r="C406" s="2" t="str">
        <v>CORP</v>
      </c>
      <c r="D406" s="2" t="str">
        <v>Operating expenses</v>
      </c>
      <c r="E406" s="32">
        <f>SUM(H406:S406)</f>
        <v>0</v>
      </c>
      <c r="F406" s="6" t="str">
        <v>Operating expense / General and administrative</v>
      </c>
      <c r="G406" s="2"/>
      <c r="H406" s="32">
        <f>0</f>
        <v>0</v>
      </c>
      <c r="I406" s="32">
        <f>0</f>
        <v>0</v>
      </c>
      <c r="J406" s="32">
        <f>0</f>
        <v>0</v>
      </c>
      <c r="K406" s="32">
        <f>0</f>
        <v>0</v>
      </c>
      <c r="L406" s="32">
        <f>0</f>
        <v>0</v>
      </c>
      <c r="M406" s="32">
        <f>0</f>
        <v>0</v>
      </c>
      <c r="N406" s="32">
        <f>0</f>
        <v>0</v>
      </c>
      <c r="O406" s="32">
        <f>0</f>
        <v>0</v>
      </c>
      <c r="P406" s="32">
        <f>0</f>
        <v>0</v>
      </c>
      <c r="Q406" s="32">
        <f>0</f>
        <v>0</v>
      </c>
      <c r="R406" s="32">
        <f>0</f>
        <v>0</v>
      </c>
      <c r="S406" s="32">
        <f>0</f>
        <v>0</v>
      </c>
    </row>
    <row r="407" ht="22" customHeight="1">
      <c r="A407" s="2" t="str">
        <v>GL.OPEX.REG.DORA_SETUP|MGMT</v>
      </c>
      <c r="B407" s="6" t="str">
        <v>DORA framework set-up</v>
      </c>
      <c r="C407" s="2" t="str">
        <v>MGMT</v>
      </c>
      <c r="D407" s="2" t="str">
        <v>Operating expenses</v>
      </c>
      <c r="E407" s="32">
        <f>SUM(H407:S407)</f>
        <v>0</v>
      </c>
      <c r="F407" s="6" t="str">
        <v>Operating expense / General and administrative</v>
      </c>
      <c r="G407" s="2"/>
      <c r="H407" s="32">
        <f>0</f>
        <v>0</v>
      </c>
      <c r="I407" s="32">
        <f>0</f>
        <v>0</v>
      </c>
      <c r="J407" s="32">
        <f>0</f>
        <v>0</v>
      </c>
      <c r="K407" s="32">
        <f>0</f>
        <v>0</v>
      </c>
      <c r="L407" s="32">
        <f>0</f>
        <v>0</v>
      </c>
      <c r="M407" s="32">
        <f>0</f>
        <v>0</v>
      </c>
      <c r="N407" s="32">
        <f>0</f>
        <v>0</v>
      </c>
      <c r="O407" s="32">
        <f>0</f>
        <v>0</v>
      </c>
      <c r="P407" s="32">
        <f>0</f>
        <v>0</v>
      </c>
      <c r="Q407" s="32">
        <f>0</f>
        <v>0</v>
      </c>
      <c r="R407" s="32">
        <f>0</f>
        <v>0</v>
      </c>
      <c r="S407" s="32">
        <f>0</f>
        <v>0</v>
      </c>
    </row>
    <row r="408" ht="22" customHeight="1">
      <c r="A408" s="2" t="str">
        <v>GL.OPEX.REG.DORA_SETUP|ENG</v>
      </c>
      <c r="B408" s="6" t="str">
        <v>DORA framework set-up</v>
      </c>
      <c r="C408" s="2" t="str">
        <v>ENG</v>
      </c>
      <c r="D408" s="2" t="str">
        <v>Operating expenses</v>
      </c>
      <c r="E408" s="32">
        <f>SUM(H408:S408)</f>
        <v>0</v>
      </c>
      <c r="F408" s="6" t="str">
        <v>Operating expense / General and administrative</v>
      </c>
      <c r="G408" s="2"/>
      <c r="H408" s="32">
        <f>0</f>
        <v>0</v>
      </c>
      <c r="I408" s="32">
        <f>0</f>
        <v>0</v>
      </c>
      <c r="J408" s="32">
        <f>0</f>
        <v>0</v>
      </c>
      <c r="K408" s="32">
        <f>0</f>
        <v>0</v>
      </c>
      <c r="L408" s="32">
        <f>0</f>
        <v>0</v>
      </c>
      <c r="M408" s="32">
        <f>0</f>
        <v>0</v>
      </c>
      <c r="N408" s="32">
        <f>0</f>
        <v>0</v>
      </c>
      <c r="O408" s="32">
        <f>0</f>
        <v>0</v>
      </c>
      <c r="P408" s="32">
        <f>0</f>
        <v>0</v>
      </c>
      <c r="Q408" s="32">
        <f>0</f>
        <v>0</v>
      </c>
      <c r="R408" s="32">
        <f>0</f>
        <v>0</v>
      </c>
      <c r="S408" s="32">
        <f>0</f>
        <v>0</v>
      </c>
    </row>
    <row r="409" ht="22" customHeight="1">
      <c r="A409" s="2" t="str">
        <v>GL.OPEX.REG.DORA_SETUP|COMP</v>
      </c>
      <c r="B409" s="6" t="str">
        <v>DORA framework set-up</v>
      </c>
      <c r="C409" s="2" t="str">
        <v>COMP</v>
      </c>
      <c r="D409" s="2" t="str">
        <v>Operating expenses</v>
      </c>
      <c r="E409" s="32">
        <f>SUM(H409:S409)</f>
        <v>-100000.0</v>
      </c>
      <c r="F409" s="6" t="str">
        <v>Operating expense / General and administrative</v>
      </c>
      <c r="G409" s="2"/>
      <c r="H409" s="31">
        <f>SUM('Posting_Inputs'!H245)</f>
        <v>0</v>
      </c>
      <c r="I409" s="31">
        <f>SUM('Posting_Inputs'!I245)</f>
        <v>0</v>
      </c>
      <c r="J409" s="31">
        <f>SUM('Posting_Inputs'!J245)</f>
        <v>0</v>
      </c>
      <c r="K409" s="31">
        <f>SUM('Posting_Inputs'!K245)</f>
        <v>-11111.111111111111</v>
      </c>
      <c r="L409" s="31">
        <f>SUM('Posting_Inputs'!L245)</f>
        <v>-11111.111111111111</v>
      </c>
      <c r="M409" s="31">
        <f>SUM('Posting_Inputs'!M245)</f>
        <v>-11111.111111111111</v>
      </c>
      <c r="N409" s="31">
        <f>SUM('Posting_Inputs'!N245)</f>
        <v>-11111.111111111111</v>
      </c>
      <c r="O409" s="31">
        <f>SUM('Posting_Inputs'!O245)</f>
        <v>-11111.111111111111</v>
      </c>
      <c r="P409" s="31">
        <f>SUM('Posting_Inputs'!P245)</f>
        <v>-11111.111111111111</v>
      </c>
      <c r="Q409" s="31">
        <f>SUM('Posting_Inputs'!Q245)</f>
        <v>-11111.111111111111</v>
      </c>
      <c r="R409" s="31">
        <f>SUM('Posting_Inputs'!R245)</f>
        <v>-11111.111111111111</v>
      </c>
      <c r="S409" s="31">
        <f>SUM('Posting_Inputs'!S245)</f>
        <v>-11111.111111111111</v>
      </c>
    </row>
    <row r="410" ht="22" customHeight="1">
      <c r="A410" s="2" t="str">
        <v>GL.OPEX.REG.DORA_SETUP|PROD</v>
      </c>
      <c r="B410" s="6" t="str">
        <v>DORA framework set-up</v>
      </c>
      <c r="C410" s="2" t="str">
        <v>PROD</v>
      </c>
      <c r="D410" s="2" t="str">
        <v>Operating expenses</v>
      </c>
      <c r="E410" s="32">
        <f>SUM(H410:S410)</f>
        <v>0</v>
      </c>
      <c r="F410" s="6" t="str">
        <v>Operating expense / General and administrative</v>
      </c>
      <c r="G410" s="2"/>
      <c r="H410" s="32">
        <f>0</f>
        <v>0</v>
      </c>
      <c r="I410" s="32">
        <f>0</f>
        <v>0</v>
      </c>
      <c r="J410" s="32">
        <f>0</f>
        <v>0</v>
      </c>
      <c r="K410" s="32">
        <f>0</f>
        <v>0</v>
      </c>
      <c r="L410" s="32">
        <f>0</f>
        <v>0</v>
      </c>
      <c r="M410" s="32">
        <f>0</f>
        <v>0</v>
      </c>
      <c r="N410" s="32">
        <f>0</f>
        <v>0</v>
      </c>
      <c r="O410" s="32">
        <f>0</f>
        <v>0</v>
      </c>
      <c r="P410" s="32">
        <f>0</f>
        <v>0</v>
      </c>
      <c r="Q410" s="32">
        <f>0</f>
        <v>0</v>
      </c>
      <c r="R410" s="32">
        <f>0</f>
        <v>0</v>
      </c>
      <c r="S410" s="32">
        <f>0</f>
        <v>0</v>
      </c>
    </row>
    <row r="411" ht="22" customHeight="1">
      <c r="A411" s="2" t="str">
        <v>GL.OPEX.REG.DORA_SETUP|MKT</v>
      </c>
      <c r="B411" s="6" t="str">
        <v>DORA framework set-up</v>
      </c>
      <c r="C411" s="2" t="str">
        <v>MKT</v>
      </c>
      <c r="D411" s="2" t="str">
        <v>Operating expenses</v>
      </c>
      <c r="E411" s="32">
        <f>SUM(H411:S411)</f>
        <v>0</v>
      </c>
      <c r="F411" s="6" t="str">
        <v>Operating expense / General and administrative</v>
      </c>
      <c r="G411" s="2"/>
      <c r="H411" s="32">
        <f>0</f>
        <v>0</v>
      </c>
      <c r="I411" s="32">
        <f>0</f>
        <v>0</v>
      </c>
      <c r="J411" s="32">
        <f>0</f>
        <v>0</v>
      </c>
      <c r="K411" s="32">
        <f>0</f>
        <v>0</v>
      </c>
      <c r="L411" s="32">
        <f>0</f>
        <v>0</v>
      </c>
      <c r="M411" s="32">
        <f>0</f>
        <v>0</v>
      </c>
      <c r="N411" s="32">
        <f>0</f>
        <v>0</v>
      </c>
      <c r="O411" s="32">
        <f>0</f>
        <v>0</v>
      </c>
      <c r="P411" s="32">
        <f>0</f>
        <v>0</v>
      </c>
      <c r="Q411" s="32">
        <f>0</f>
        <v>0</v>
      </c>
      <c r="R411" s="32">
        <f>0</f>
        <v>0</v>
      </c>
      <c r="S411" s="32">
        <f>0</f>
        <v>0</v>
      </c>
    </row>
    <row r="412" ht="22" customHeight="1">
      <c r="A412" s="2" t="str">
        <v>GL.OPEX.REG.DORA_SETUP|SUP</v>
      </c>
      <c r="B412" s="6" t="str">
        <v>DORA framework set-up</v>
      </c>
      <c r="C412" s="2" t="str">
        <v>SUP</v>
      </c>
      <c r="D412" s="2" t="str">
        <v>Operating expenses</v>
      </c>
      <c r="E412" s="32">
        <f>SUM(H412:S412)</f>
        <v>0</v>
      </c>
      <c r="F412" s="6" t="str">
        <v>Operating expense / General and administrative</v>
      </c>
      <c r="G412" s="2"/>
      <c r="H412" s="32">
        <f>0</f>
        <v>0</v>
      </c>
      <c r="I412" s="32">
        <f>0</f>
        <v>0</v>
      </c>
      <c r="J412" s="32">
        <f>0</f>
        <v>0</v>
      </c>
      <c r="K412" s="32">
        <f>0</f>
        <v>0</v>
      </c>
      <c r="L412" s="32">
        <f>0</f>
        <v>0</v>
      </c>
      <c r="M412" s="32">
        <f>0</f>
        <v>0</v>
      </c>
      <c r="N412" s="32">
        <f>0</f>
        <v>0</v>
      </c>
      <c r="O412" s="32">
        <f>0</f>
        <v>0</v>
      </c>
      <c r="P412" s="32">
        <f>0</f>
        <v>0</v>
      </c>
      <c r="Q412" s="32">
        <f>0</f>
        <v>0</v>
      </c>
      <c r="R412" s="32">
        <f>0</f>
        <v>0</v>
      </c>
      <c r="S412" s="32">
        <f>0</f>
        <v>0</v>
      </c>
    </row>
    <row r="413" ht="22" customHeight="1">
      <c r="A413" s="2" t="str">
        <v>GL.OPEX.REG.DORA_SETUP|FIN</v>
      </c>
      <c r="B413" s="6" t="str">
        <v>DORA framework set-up</v>
      </c>
      <c r="C413" s="2" t="str">
        <v>FIN</v>
      </c>
      <c r="D413" s="2" t="str">
        <v>Operating expenses</v>
      </c>
      <c r="E413" s="32">
        <f>SUM(H413:S413)</f>
        <v>0</v>
      </c>
      <c r="F413" s="6" t="str">
        <v>Operating expense / General and administrative</v>
      </c>
      <c r="G413" s="2"/>
      <c r="H413" s="32">
        <f>0</f>
        <v>0</v>
      </c>
      <c r="I413" s="32">
        <f>0</f>
        <v>0</v>
      </c>
      <c r="J413" s="32">
        <f>0</f>
        <v>0</v>
      </c>
      <c r="K413" s="32">
        <f>0</f>
        <v>0</v>
      </c>
      <c r="L413" s="32">
        <f>0</f>
        <v>0</v>
      </c>
      <c r="M413" s="32">
        <f>0</f>
        <v>0</v>
      </c>
      <c r="N413" s="32">
        <f>0</f>
        <v>0</v>
      </c>
      <c r="O413" s="32">
        <f>0</f>
        <v>0</v>
      </c>
      <c r="P413" s="32">
        <f>0</f>
        <v>0</v>
      </c>
      <c r="Q413" s="32">
        <f>0</f>
        <v>0</v>
      </c>
      <c r="R413" s="32">
        <f>0</f>
        <v>0</v>
      </c>
      <c r="S413" s="32">
        <f>0</f>
        <v>0</v>
      </c>
    </row>
    <row r="414" ht="22" customHeight="1">
      <c r="A414" s="2" t="str">
        <v>GL.OPEX.REG.DORA_SETUP|SALES</v>
      </c>
      <c r="B414" s="6" t="str">
        <v>DORA framework set-up</v>
      </c>
      <c r="C414" s="2" t="str">
        <v>SALES</v>
      </c>
      <c r="D414" s="2" t="str">
        <v>Operating expenses</v>
      </c>
      <c r="E414" s="32">
        <f>SUM(H414:S414)</f>
        <v>0</v>
      </c>
      <c r="F414" s="6" t="str">
        <v>Operating expense / General and administrative</v>
      </c>
      <c r="G414" s="2"/>
      <c r="H414" s="32">
        <f>0</f>
        <v>0</v>
      </c>
      <c r="I414" s="32">
        <f>0</f>
        <v>0</v>
      </c>
      <c r="J414" s="32">
        <f>0</f>
        <v>0</v>
      </c>
      <c r="K414" s="32">
        <f>0</f>
        <v>0</v>
      </c>
      <c r="L414" s="32">
        <f>0</f>
        <v>0</v>
      </c>
      <c r="M414" s="32">
        <f>0</f>
        <v>0</v>
      </c>
      <c r="N414" s="32">
        <f>0</f>
        <v>0</v>
      </c>
      <c r="O414" s="32">
        <f>0</f>
        <v>0</v>
      </c>
      <c r="P414" s="32">
        <f>0</f>
        <v>0</v>
      </c>
      <c r="Q414" s="32">
        <f>0</f>
        <v>0</v>
      </c>
      <c r="R414" s="32">
        <f>0</f>
        <v>0</v>
      </c>
      <c r="S414" s="32">
        <f>0</f>
        <v>0</v>
      </c>
    </row>
    <row r="415" ht="22" customHeight="1">
      <c r="A415" s="2" t="str">
        <v>GL.OPEX.REG.DORA_SETUP|CORP</v>
      </c>
      <c r="B415" s="6" t="str">
        <v>DORA framework set-up</v>
      </c>
      <c r="C415" s="2" t="str">
        <v>CORP</v>
      </c>
      <c r="D415" s="2" t="str">
        <v>Operating expenses</v>
      </c>
      <c r="E415" s="32">
        <f>SUM(H415:S415)</f>
        <v>0</v>
      </c>
      <c r="F415" s="6" t="str">
        <v>Operating expense / General and administrative</v>
      </c>
      <c r="G415" s="2"/>
      <c r="H415" s="32">
        <f>0</f>
        <v>0</v>
      </c>
      <c r="I415" s="32">
        <f>0</f>
        <v>0</v>
      </c>
      <c r="J415" s="32">
        <f>0</f>
        <v>0</v>
      </c>
      <c r="K415" s="32">
        <f>0</f>
        <v>0</v>
      </c>
      <c r="L415" s="32">
        <f>0</f>
        <v>0</v>
      </c>
      <c r="M415" s="32">
        <f>0</f>
        <v>0</v>
      </c>
      <c r="N415" s="32">
        <f>0</f>
        <v>0</v>
      </c>
      <c r="O415" s="32">
        <f>0</f>
        <v>0</v>
      </c>
      <c r="P415" s="32">
        <f>0</f>
        <v>0</v>
      </c>
      <c r="Q415" s="32">
        <f>0</f>
        <v>0</v>
      </c>
      <c r="R415" s="32">
        <f>0</f>
        <v>0</v>
      </c>
      <c r="S415" s="32">
        <f>0</f>
        <v>0</v>
      </c>
    </row>
    <row r="416" ht="22" customHeight="1">
      <c r="A416" s="2" t="str">
        <v>GL.OPEX.REG.LEVY|MGMT</v>
      </c>
      <c r="B416" s="6" t="str">
        <v>BaFin levy</v>
      </c>
      <c r="C416" s="2" t="str">
        <v>MGMT</v>
      </c>
      <c r="D416" s="2" t="str">
        <v>Operating expenses</v>
      </c>
      <c r="E416" s="32">
        <f>SUM(H416:S416)</f>
        <v>0</v>
      </c>
      <c r="F416" s="6" t="str">
        <v>Operating expense / General and administrative</v>
      </c>
      <c r="G416" s="2"/>
      <c r="H416" s="32">
        <f>0</f>
        <v>0</v>
      </c>
      <c r="I416" s="32">
        <f>0</f>
        <v>0</v>
      </c>
      <c r="J416" s="32">
        <f>0</f>
        <v>0</v>
      </c>
      <c r="K416" s="32">
        <f>0</f>
        <v>0</v>
      </c>
      <c r="L416" s="32">
        <f>0</f>
        <v>0</v>
      </c>
      <c r="M416" s="32">
        <f>0</f>
        <v>0</v>
      </c>
      <c r="N416" s="32">
        <f>0</f>
        <v>0</v>
      </c>
      <c r="O416" s="32">
        <f>0</f>
        <v>0</v>
      </c>
      <c r="P416" s="32">
        <f>0</f>
        <v>0</v>
      </c>
      <c r="Q416" s="32">
        <f>0</f>
        <v>0</v>
      </c>
      <c r="R416" s="32">
        <f>0</f>
        <v>0</v>
      </c>
      <c r="S416" s="32">
        <f>0</f>
        <v>0</v>
      </c>
    </row>
    <row r="417" ht="22" customHeight="1">
      <c r="A417" s="2" t="str">
        <v>GL.OPEX.REG.LEVY|ENG</v>
      </c>
      <c r="B417" s="6" t="str">
        <v>BaFin levy</v>
      </c>
      <c r="C417" s="2" t="str">
        <v>ENG</v>
      </c>
      <c r="D417" s="2" t="str">
        <v>Operating expenses</v>
      </c>
      <c r="E417" s="32">
        <f>SUM(H417:S417)</f>
        <v>0</v>
      </c>
      <c r="F417" s="6" t="str">
        <v>Operating expense / General and administrative</v>
      </c>
      <c r="G417" s="2"/>
      <c r="H417" s="32">
        <f>0</f>
        <v>0</v>
      </c>
      <c r="I417" s="32">
        <f>0</f>
        <v>0</v>
      </c>
      <c r="J417" s="32">
        <f>0</f>
        <v>0</v>
      </c>
      <c r="K417" s="32">
        <f>0</f>
        <v>0</v>
      </c>
      <c r="L417" s="32">
        <f>0</f>
        <v>0</v>
      </c>
      <c r="M417" s="32">
        <f>0</f>
        <v>0</v>
      </c>
      <c r="N417" s="32">
        <f>0</f>
        <v>0</v>
      </c>
      <c r="O417" s="32">
        <f>0</f>
        <v>0</v>
      </c>
      <c r="P417" s="32">
        <f>0</f>
        <v>0</v>
      </c>
      <c r="Q417" s="32">
        <f>0</f>
        <v>0</v>
      </c>
      <c r="R417" s="32">
        <f>0</f>
        <v>0</v>
      </c>
      <c r="S417" s="32">
        <f>0</f>
        <v>0</v>
      </c>
    </row>
    <row r="418" ht="22" customHeight="1">
      <c r="A418" s="2" t="str">
        <v>GL.OPEX.REG.LEVY|COMP</v>
      </c>
      <c r="B418" s="6" t="str">
        <v>BaFin levy</v>
      </c>
      <c r="C418" s="2" t="str">
        <v>COMP</v>
      </c>
      <c r="D418" s="2" t="str">
        <v>Operating expenses</v>
      </c>
      <c r="E418" s="32">
        <f>SUM(H418:S418)</f>
        <v>0</v>
      </c>
      <c r="F418" s="6" t="str">
        <v>Operating expense / General and administrative</v>
      </c>
      <c r="G418" s="2"/>
      <c r="H418" s="31">
        <f>SUM('Posting_Inputs'!H246)</f>
        <v>0</v>
      </c>
      <c r="I418" s="31">
        <f>SUM('Posting_Inputs'!I246)</f>
        <v>0</v>
      </c>
      <c r="J418" s="31">
        <f>SUM('Posting_Inputs'!J246)</f>
        <v>0</v>
      </c>
      <c r="K418" s="31">
        <f>SUM('Posting_Inputs'!K246)</f>
        <v>0</v>
      </c>
      <c r="L418" s="31">
        <f>SUM('Posting_Inputs'!L246)</f>
        <v>0</v>
      </c>
      <c r="M418" s="31">
        <f>SUM('Posting_Inputs'!M246)</f>
        <v>0</v>
      </c>
      <c r="N418" s="31">
        <f>SUM('Posting_Inputs'!N246)</f>
        <v>0</v>
      </c>
      <c r="O418" s="31">
        <f>SUM('Posting_Inputs'!O246)</f>
        <v>0</v>
      </c>
      <c r="P418" s="31">
        <f>SUM('Posting_Inputs'!P246)</f>
        <v>0</v>
      </c>
      <c r="Q418" s="31">
        <f>SUM('Posting_Inputs'!Q246)</f>
        <v>0</v>
      </c>
      <c r="R418" s="31">
        <f>SUM('Posting_Inputs'!R246)</f>
        <v>0</v>
      </c>
      <c r="S418" s="31">
        <f>SUM('Posting_Inputs'!S246)</f>
        <v>0</v>
      </c>
    </row>
    <row r="419" ht="22" customHeight="1">
      <c r="A419" s="2" t="str">
        <v>GL.OPEX.REG.LEVY|PROD</v>
      </c>
      <c r="B419" s="6" t="str">
        <v>BaFin levy</v>
      </c>
      <c r="C419" s="2" t="str">
        <v>PROD</v>
      </c>
      <c r="D419" s="2" t="str">
        <v>Operating expenses</v>
      </c>
      <c r="E419" s="32">
        <f>SUM(H419:S419)</f>
        <v>0</v>
      </c>
      <c r="F419" s="6" t="str">
        <v>Operating expense / General and administrative</v>
      </c>
      <c r="G419" s="2"/>
      <c r="H419" s="32">
        <f>0</f>
        <v>0</v>
      </c>
      <c r="I419" s="32">
        <f>0</f>
        <v>0</v>
      </c>
      <c r="J419" s="32">
        <f>0</f>
        <v>0</v>
      </c>
      <c r="K419" s="32">
        <f>0</f>
        <v>0</v>
      </c>
      <c r="L419" s="32">
        <f>0</f>
        <v>0</v>
      </c>
      <c r="M419" s="32">
        <f>0</f>
        <v>0</v>
      </c>
      <c r="N419" s="32">
        <f>0</f>
        <v>0</v>
      </c>
      <c r="O419" s="32">
        <f>0</f>
        <v>0</v>
      </c>
      <c r="P419" s="32">
        <f>0</f>
        <v>0</v>
      </c>
      <c r="Q419" s="32">
        <f>0</f>
        <v>0</v>
      </c>
      <c r="R419" s="32">
        <f>0</f>
        <v>0</v>
      </c>
      <c r="S419" s="32">
        <f>0</f>
        <v>0</v>
      </c>
    </row>
    <row r="420" ht="22" customHeight="1">
      <c r="A420" s="2" t="str">
        <v>GL.OPEX.REG.LEVY|MKT</v>
      </c>
      <c r="B420" s="6" t="str">
        <v>BaFin levy</v>
      </c>
      <c r="C420" s="2" t="str">
        <v>MKT</v>
      </c>
      <c r="D420" s="2" t="str">
        <v>Operating expenses</v>
      </c>
      <c r="E420" s="32">
        <f>SUM(H420:S420)</f>
        <v>0</v>
      </c>
      <c r="F420" s="6" t="str">
        <v>Operating expense / General and administrative</v>
      </c>
      <c r="G420" s="2"/>
      <c r="H420" s="32">
        <f>0</f>
        <v>0</v>
      </c>
      <c r="I420" s="32">
        <f>0</f>
        <v>0</v>
      </c>
      <c r="J420" s="32">
        <f>0</f>
        <v>0</v>
      </c>
      <c r="K420" s="32">
        <f>0</f>
        <v>0</v>
      </c>
      <c r="L420" s="32">
        <f>0</f>
        <v>0</v>
      </c>
      <c r="M420" s="32">
        <f>0</f>
        <v>0</v>
      </c>
      <c r="N420" s="32">
        <f>0</f>
        <v>0</v>
      </c>
      <c r="O420" s="32">
        <f>0</f>
        <v>0</v>
      </c>
      <c r="P420" s="32">
        <f>0</f>
        <v>0</v>
      </c>
      <c r="Q420" s="32">
        <f>0</f>
        <v>0</v>
      </c>
      <c r="R420" s="32">
        <f>0</f>
        <v>0</v>
      </c>
      <c r="S420" s="32">
        <f>0</f>
        <v>0</v>
      </c>
    </row>
    <row r="421" ht="22" customHeight="1">
      <c r="A421" s="2" t="str">
        <v>GL.OPEX.REG.LEVY|SUP</v>
      </c>
      <c r="B421" s="6" t="str">
        <v>BaFin levy</v>
      </c>
      <c r="C421" s="2" t="str">
        <v>SUP</v>
      </c>
      <c r="D421" s="2" t="str">
        <v>Operating expenses</v>
      </c>
      <c r="E421" s="32">
        <f>SUM(H421:S421)</f>
        <v>0</v>
      </c>
      <c r="F421" s="6" t="str">
        <v>Operating expense / General and administrative</v>
      </c>
      <c r="G421" s="2"/>
      <c r="H421" s="32">
        <f>0</f>
        <v>0</v>
      </c>
      <c r="I421" s="32">
        <f>0</f>
        <v>0</v>
      </c>
      <c r="J421" s="32">
        <f>0</f>
        <v>0</v>
      </c>
      <c r="K421" s="32">
        <f>0</f>
        <v>0</v>
      </c>
      <c r="L421" s="32">
        <f>0</f>
        <v>0</v>
      </c>
      <c r="M421" s="32">
        <f>0</f>
        <v>0</v>
      </c>
      <c r="N421" s="32">
        <f>0</f>
        <v>0</v>
      </c>
      <c r="O421" s="32">
        <f>0</f>
        <v>0</v>
      </c>
      <c r="P421" s="32">
        <f>0</f>
        <v>0</v>
      </c>
      <c r="Q421" s="32">
        <f>0</f>
        <v>0</v>
      </c>
      <c r="R421" s="32">
        <f>0</f>
        <v>0</v>
      </c>
      <c r="S421" s="32">
        <f>0</f>
        <v>0</v>
      </c>
    </row>
    <row r="422" ht="22" customHeight="1">
      <c r="A422" s="2" t="str">
        <v>GL.OPEX.REG.LEVY|FIN</v>
      </c>
      <c r="B422" s="6" t="str">
        <v>BaFin levy</v>
      </c>
      <c r="C422" s="2" t="str">
        <v>FIN</v>
      </c>
      <c r="D422" s="2" t="str">
        <v>Operating expenses</v>
      </c>
      <c r="E422" s="32">
        <f>SUM(H422:S422)</f>
        <v>0</v>
      </c>
      <c r="F422" s="6" t="str">
        <v>Operating expense / General and administrative</v>
      </c>
      <c r="G422" s="2"/>
      <c r="H422" s="32">
        <f>0</f>
        <v>0</v>
      </c>
      <c r="I422" s="32">
        <f>0</f>
        <v>0</v>
      </c>
      <c r="J422" s="32">
        <f>0</f>
        <v>0</v>
      </c>
      <c r="K422" s="32">
        <f>0</f>
        <v>0</v>
      </c>
      <c r="L422" s="32">
        <f>0</f>
        <v>0</v>
      </c>
      <c r="M422" s="32">
        <f>0</f>
        <v>0</v>
      </c>
      <c r="N422" s="32">
        <f>0</f>
        <v>0</v>
      </c>
      <c r="O422" s="32">
        <f>0</f>
        <v>0</v>
      </c>
      <c r="P422" s="32">
        <f>0</f>
        <v>0</v>
      </c>
      <c r="Q422" s="32">
        <f>0</f>
        <v>0</v>
      </c>
      <c r="R422" s="32">
        <f>0</f>
        <v>0</v>
      </c>
      <c r="S422" s="32">
        <f>0</f>
        <v>0</v>
      </c>
    </row>
    <row r="423" ht="22" customHeight="1">
      <c r="A423" s="2" t="str">
        <v>GL.OPEX.REG.LEVY|SALES</v>
      </c>
      <c r="B423" s="6" t="str">
        <v>BaFin levy</v>
      </c>
      <c r="C423" s="2" t="str">
        <v>SALES</v>
      </c>
      <c r="D423" s="2" t="str">
        <v>Operating expenses</v>
      </c>
      <c r="E423" s="32">
        <f>SUM(H423:S423)</f>
        <v>0</v>
      </c>
      <c r="F423" s="6" t="str">
        <v>Operating expense / General and administrative</v>
      </c>
      <c r="G423" s="2"/>
      <c r="H423" s="32">
        <f>0</f>
        <v>0</v>
      </c>
      <c r="I423" s="32">
        <f>0</f>
        <v>0</v>
      </c>
      <c r="J423" s="32">
        <f>0</f>
        <v>0</v>
      </c>
      <c r="K423" s="32">
        <f>0</f>
        <v>0</v>
      </c>
      <c r="L423" s="32">
        <f>0</f>
        <v>0</v>
      </c>
      <c r="M423" s="32">
        <f>0</f>
        <v>0</v>
      </c>
      <c r="N423" s="32">
        <f>0</f>
        <v>0</v>
      </c>
      <c r="O423" s="32">
        <f>0</f>
        <v>0</v>
      </c>
      <c r="P423" s="32">
        <f>0</f>
        <v>0</v>
      </c>
      <c r="Q423" s="32">
        <f>0</f>
        <v>0</v>
      </c>
      <c r="R423" s="32">
        <f>0</f>
        <v>0</v>
      </c>
      <c r="S423" s="32">
        <f>0</f>
        <v>0</v>
      </c>
    </row>
    <row r="424" ht="22" customHeight="1">
      <c r="A424" s="2" t="str">
        <v>GL.OPEX.REG.LEVY|CORP</v>
      </c>
      <c r="B424" s="6" t="str">
        <v>BaFin levy</v>
      </c>
      <c r="C424" s="2" t="str">
        <v>CORP</v>
      </c>
      <c r="D424" s="2" t="str">
        <v>Operating expenses</v>
      </c>
      <c r="E424" s="32">
        <f>SUM(H424:S424)</f>
        <v>0</v>
      </c>
      <c r="F424" s="6" t="str">
        <v>Operating expense / General and administrative</v>
      </c>
      <c r="G424" s="2"/>
      <c r="H424" s="32">
        <f>0</f>
        <v>0</v>
      </c>
      <c r="I424" s="32">
        <f>0</f>
        <v>0</v>
      </c>
      <c r="J424" s="32">
        <f>0</f>
        <v>0</v>
      </c>
      <c r="K424" s="32">
        <f>0</f>
        <v>0</v>
      </c>
      <c r="L424" s="32">
        <f>0</f>
        <v>0</v>
      </c>
      <c r="M424" s="32">
        <f>0</f>
        <v>0</v>
      </c>
      <c r="N424" s="32">
        <f>0</f>
        <v>0</v>
      </c>
      <c r="O424" s="32">
        <f>0</f>
        <v>0</v>
      </c>
      <c r="P424" s="32">
        <f>0</f>
        <v>0</v>
      </c>
      <c r="Q424" s="32">
        <f>0</f>
        <v>0</v>
      </c>
      <c r="R424" s="32">
        <f>0</f>
        <v>0</v>
      </c>
      <c r="S424" s="32">
        <f>0</f>
        <v>0</v>
      </c>
    </row>
    <row r="425" ht="22" customHeight="1">
      <c r="A425" s="2" t="str">
        <v>GL.OPEX.REG.AUDIT|MGMT</v>
      </c>
      <c r="B425" s="6" t="str">
        <v>Statutory and regulatory audit</v>
      </c>
      <c r="C425" s="2" t="str">
        <v>MGMT</v>
      </c>
      <c r="D425" s="2" t="str">
        <v>Operating expenses</v>
      </c>
      <c r="E425" s="32">
        <f>SUM(H425:S425)</f>
        <v>0</v>
      </c>
      <c r="F425" s="6" t="str">
        <v>Operating expense / General and administrative</v>
      </c>
      <c r="G425" s="2"/>
      <c r="H425" s="32">
        <f>0</f>
        <v>0</v>
      </c>
      <c r="I425" s="32">
        <f>0</f>
        <v>0</v>
      </c>
      <c r="J425" s="32">
        <f>0</f>
        <v>0</v>
      </c>
      <c r="K425" s="32">
        <f>0</f>
        <v>0</v>
      </c>
      <c r="L425" s="32">
        <f>0</f>
        <v>0</v>
      </c>
      <c r="M425" s="32">
        <f>0</f>
        <v>0</v>
      </c>
      <c r="N425" s="32">
        <f>0</f>
        <v>0</v>
      </c>
      <c r="O425" s="32">
        <f>0</f>
        <v>0</v>
      </c>
      <c r="P425" s="32">
        <f>0</f>
        <v>0</v>
      </c>
      <c r="Q425" s="32">
        <f>0</f>
        <v>0</v>
      </c>
      <c r="R425" s="32">
        <f>0</f>
        <v>0</v>
      </c>
      <c r="S425" s="32">
        <f>0</f>
        <v>0</v>
      </c>
    </row>
    <row r="426" ht="22" customHeight="1">
      <c r="A426" s="2" t="str">
        <v>GL.OPEX.REG.AUDIT|ENG</v>
      </c>
      <c r="B426" s="6" t="str">
        <v>Statutory and regulatory audit</v>
      </c>
      <c r="C426" s="2" t="str">
        <v>ENG</v>
      </c>
      <c r="D426" s="2" t="str">
        <v>Operating expenses</v>
      </c>
      <c r="E426" s="32">
        <f>SUM(H426:S426)</f>
        <v>0</v>
      </c>
      <c r="F426" s="6" t="str">
        <v>Operating expense / General and administrative</v>
      </c>
      <c r="G426" s="2"/>
      <c r="H426" s="32">
        <f>0</f>
        <v>0</v>
      </c>
      <c r="I426" s="32">
        <f>0</f>
        <v>0</v>
      </c>
      <c r="J426" s="32">
        <f>0</f>
        <v>0</v>
      </c>
      <c r="K426" s="32">
        <f>0</f>
        <v>0</v>
      </c>
      <c r="L426" s="32">
        <f>0</f>
        <v>0</v>
      </c>
      <c r="M426" s="32">
        <f>0</f>
        <v>0</v>
      </c>
      <c r="N426" s="32">
        <f>0</f>
        <v>0</v>
      </c>
      <c r="O426" s="32">
        <f>0</f>
        <v>0</v>
      </c>
      <c r="P426" s="32">
        <f>0</f>
        <v>0</v>
      </c>
      <c r="Q426" s="32">
        <f>0</f>
        <v>0</v>
      </c>
      <c r="R426" s="32">
        <f>0</f>
        <v>0</v>
      </c>
      <c r="S426" s="32">
        <f>0</f>
        <v>0</v>
      </c>
    </row>
    <row r="427" ht="22" customHeight="1">
      <c r="A427" s="2" t="str">
        <v>GL.OPEX.REG.AUDIT|COMP</v>
      </c>
      <c r="B427" s="6" t="str">
        <v>Statutory and regulatory audit</v>
      </c>
      <c r="C427" s="2" t="str">
        <v>COMP</v>
      </c>
      <c r="D427" s="2" t="str">
        <v>Operating expenses</v>
      </c>
      <c r="E427" s="32">
        <f>SUM(H427:S427)</f>
        <v>0</v>
      </c>
      <c r="F427" s="6" t="str">
        <v>Operating expense / General and administrative</v>
      </c>
      <c r="G427" s="2"/>
      <c r="H427" s="31">
        <f>SUM('Posting_Inputs'!H247)</f>
        <v>0</v>
      </c>
      <c r="I427" s="31">
        <f>SUM('Posting_Inputs'!I247)</f>
        <v>0</v>
      </c>
      <c r="J427" s="31">
        <f>SUM('Posting_Inputs'!J247)</f>
        <v>0</v>
      </c>
      <c r="K427" s="31">
        <f>SUM('Posting_Inputs'!K247)</f>
        <v>0</v>
      </c>
      <c r="L427" s="31">
        <f>SUM('Posting_Inputs'!L247)</f>
        <v>0</v>
      </c>
      <c r="M427" s="31">
        <f>SUM('Posting_Inputs'!M247)</f>
        <v>0</v>
      </c>
      <c r="N427" s="31">
        <f>SUM('Posting_Inputs'!N247)</f>
        <v>0</v>
      </c>
      <c r="O427" s="31">
        <f>SUM('Posting_Inputs'!O247)</f>
        <v>0</v>
      </c>
      <c r="P427" s="31">
        <f>SUM('Posting_Inputs'!P247)</f>
        <v>0</v>
      </c>
      <c r="Q427" s="31">
        <f>SUM('Posting_Inputs'!Q247)</f>
        <v>0</v>
      </c>
      <c r="R427" s="31">
        <f>SUM('Posting_Inputs'!R247)</f>
        <v>0</v>
      </c>
      <c r="S427" s="31">
        <f>SUM('Posting_Inputs'!S247)</f>
        <v>0</v>
      </c>
    </row>
    <row r="428" ht="22" customHeight="1">
      <c r="A428" s="2" t="str">
        <v>GL.OPEX.REG.AUDIT|PROD</v>
      </c>
      <c r="B428" s="6" t="str">
        <v>Statutory and regulatory audit</v>
      </c>
      <c r="C428" s="2" t="str">
        <v>PROD</v>
      </c>
      <c r="D428" s="2" t="str">
        <v>Operating expenses</v>
      </c>
      <c r="E428" s="32">
        <f>SUM(H428:S428)</f>
        <v>0</v>
      </c>
      <c r="F428" s="6" t="str">
        <v>Operating expense / General and administrative</v>
      </c>
      <c r="G428" s="2"/>
      <c r="H428" s="32">
        <f>0</f>
        <v>0</v>
      </c>
      <c r="I428" s="32">
        <f>0</f>
        <v>0</v>
      </c>
      <c r="J428" s="32">
        <f>0</f>
        <v>0</v>
      </c>
      <c r="K428" s="32">
        <f>0</f>
        <v>0</v>
      </c>
      <c r="L428" s="32">
        <f>0</f>
        <v>0</v>
      </c>
      <c r="M428" s="32">
        <f>0</f>
        <v>0</v>
      </c>
      <c r="N428" s="32">
        <f>0</f>
        <v>0</v>
      </c>
      <c r="O428" s="32">
        <f>0</f>
        <v>0</v>
      </c>
      <c r="P428" s="32">
        <f>0</f>
        <v>0</v>
      </c>
      <c r="Q428" s="32">
        <f>0</f>
        <v>0</v>
      </c>
      <c r="R428" s="32">
        <f>0</f>
        <v>0</v>
      </c>
      <c r="S428" s="32">
        <f>0</f>
        <v>0</v>
      </c>
    </row>
    <row r="429" ht="22" customHeight="1">
      <c r="A429" s="2" t="str">
        <v>GL.OPEX.REG.AUDIT|MKT</v>
      </c>
      <c r="B429" s="6" t="str">
        <v>Statutory and regulatory audit</v>
      </c>
      <c r="C429" s="2" t="str">
        <v>MKT</v>
      </c>
      <c r="D429" s="2" t="str">
        <v>Operating expenses</v>
      </c>
      <c r="E429" s="32">
        <f>SUM(H429:S429)</f>
        <v>0</v>
      </c>
      <c r="F429" s="6" t="str">
        <v>Operating expense / General and administrative</v>
      </c>
      <c r="G429" s="2"/>
      <c r="H429" s="32">
        <f>0</f>
        <v>0</v>
      </c>
      <c r="I429" s="32">
        <f>0</f>
        <v>0</v>
      </c>
      <c r="J429" s="32">
        <f>0</f>
        <v>0</v>
      </c>
      <c r="K429" s="32">
        <f>0</f>
        <v>0</v>
      </c>
      <c r="L429" s="32">
        <f>0</f>
        <v>0</v>
      </c>
      <c r="M429" s="32">
        <f>0</f>
        <v>0</v>
      </c>
      <c r="N429" s="32">
        <f>0</f>
        <v>0</v>
      </c>
      <c r="O429" s="32">
        <f>0</f>
        <v>0</v>
      </c>
      <c r="P429" s="32">
        <f>0</f>
        <v>0</v>
      </c>
      <c r="Q429" s="32">
        <f>0</f>
        <v>0</v>
      </c>
      <c r="R429" s="32">
        <f>0</f>
        <v>0</v>
      </c>
      <c r="S429" s="32">
        <f>0</f>
        <v>0</v>
      </c>
    </row>
    <row r="430" ht="22" customHeight="1">
      <c r="A430" s="2" t="str">
        <v>GL.OPEX.REG.AUDIT|SUP</v>
      </c>
      <c r="B430" s="6" t="str">
        <v>Statutory and regulatory audit</v>
      </c>
      <c r="C430" s="2" t="str">
        <v>SUP</v>
      </c>
      <c r="D430" s="2" t="str">
        <v>Operating expenses</v>
      </c>
      <c r="E430" s="32">
        <f>SUM(H430:S430)</f>
        <v>0</v>
      </c>
      <c r="F430" s="6" t="str">
        <v>Operating expense / General and administrative</v>
      </c>
      <c r="G430" s="2"/>
      <c r="H430" s="32">
        <f>0</f>
        <v>0</v>
      </c>
      <c r="I430" s="32">
        <f>0</f>
        <v>0</v>
      </c>
      <c r="J430" s="32">
        <f>0</f>
        <v>0</v>
      </c>
      <c r="K430" s="32">
        <f>0</f>
        <v>0</v>
      </c>
      <c r="L430" s="32">
        <f>0</f>
        <v>0</v>
      </c>
      <c r="M430" s="32">
        <f>0</f>
        <v>0</v>
      </c>
      <c r="N430" s="32">
        <f>0</f>
        <v>0</v>
      </c>
      <c r="O430" s="32">
        <f>0</f>
        <v>0</v>
      </c>
      <c r="P430" s="32">
        <f>0</f>
        <v>0</v>
      </c>
      <c r="Q430" s="32">
        <f>0</f>
        <v>0</v>
      </c>
      <c r="R430" s="32">
        <f>0</f>
        <v>0</v>
      </c>
      <c r="S430" s="32">
        <f>0</f>
        <v>0</v>
      </c>
    </row>
    <row r="431" ht="22" customHeight="1">
      <c r="A431" s="2" t="str">
        <v>GL.OPEX.REG.AUDIT|FIN</v>
      </c>
      <c r="B431" s="6" t="str">
        <v>Statutory and regulatory audit</v>
      </c>
      <c r="C431" s="2" t="str">
        <v>FIN</v>
      </c>
      <c r="D431" s="2" t="str">
        <v>Operating expenses</v>
      </c>
      <c r="E431" s="32">
        <f>SUM(H431:S431)</f>
        <v>0</v>
      </c>
      <c r="F431" s="6" t="str">
        <v>Operating expense / General and administrative</v>
      </c>
      <c r="G431" s="2"/>
      <c r="H431" s="32">
        <f>0</f>
        <v>0</v>
      </c>
      <c r="I431" s="32">
        <f>0</f>
        <v>0</v>
      </c>
      <c r="J431" s="32">
        <f>0</f>
        <v>0</v>
      </c>
      <c r="K431" s="32">
        <f>0</f>
        <v>0</v>
      </c>
      <c r="L431" s="32">
        <f>0</f>
        <v>0</v>
      </c>
      <c r="M431" s="32">
        <f>0</f>
        <v>0</v>
      </c>
      <c r="N431" s="32">
        <f>0</f>
        <v>0</v>
      </c>
      <c r="O431" s="32">
        <f>0</f>
        <v>0</v>
      </c>
      <c r="P431" s="32">
        <f>0</f>
        <v>0</v>
      </c>
      <c r="Q431" s="32">
        <f>0</f>
        <v>0</v>
      </c>
      <c r="R431" s="32">
        <f>0</f>
        <v>0</v>
      </c>
      <c r="S431" s="32">
        <f>0</f>
        <v>0</v>
      </c>
    </row>
    <row r="432" ht="22" customHeight="1">
      <c r="A432" s="2" t="str">
        <v>GL.OPEX.REG.AUDIT|SALES</v>
      </c>
      <c r="B432" s="6" t="str">
        <v>Statutory and regulatory audit</v>
      </c>
      <c r="C432" s="2" t="str">
        <v>SALES</v>
      </c>
      <c r="D432" s="2" t="str">
        <v>Operating expenses</v>
      </c>
      <c r="E432" s="32">
        <f>SUM(H432:S432)</f>
        <v>0</v>
      </c>
      <c r="F432" s="6" t="str">
        <v>Operating expense / General and administrative</v>
      </c>
      <c r="G432" s="2"/>
      <c r="H432" s="32">
        <f>0</f>
        <v>0</v>
      </c>
      <c r="I432" s="32">
        <f>0</f>
        <v>0</v>
      </c>
      <c r="J432" s="32">
        <f>0</f>
        <v>0</v>
      </c>
      <c r="K432" s="32">
        <f>0</f>
        <v>0</v>
      </c>
      <c r="L432" s="32">
        <f>0</f>
        <v>0</v>
      </c>
      <c r="M432" s="32">
        <f>0</f>
        <v>0</v>
      </c>
      <c r="N432" s="32">
        <f>0</f>
        <v>0</v>
      </c>
      <c r="O432" s="32">
        <f>0</f>
        <v>0</v>
      </c>
      <c r="P432" s="32">
        <f>0</f>
        <v>0</v>
      </c>
      <c r="Q432" s="32">
        <f>0</f>
        <v>0</v>
      </c>
      <c r="R432" s="32">
        <f>0</f>
        <v>0</v>
      </c>
      <c r="S432" s="32">
        <f>0</f>
        <v>0</v>
      </c>
    </row>
    <row r="433" ht="22" customHeight="1">
      <c r="A433" s="2" t="str">
        <v>GL.OPEX.REG.AUDIT|CORP</v>
      </c>
      <c r="B433" s="6" t="str">
        <v>Statutory and regulatory audit</v>
      </c>
      <c r="C433" s="2" t="str">
        <v>CORP</v>
      </c>
      <c r="D433" s="2" t="str">
        <v>Operating expenses</v>
      </c>
      <c r="E433" s="32">
        <f>SUM(H433:S433)</f>
        <v>0</v>
      </c>
      <c r="F433" s="6" t="str">
        <v>Operating expense / General and administrative</v>
      </c>
      <c r="G433" s="2"/>
      <c r="H433" s="32">
        <f>0</f>
        <v>0</v>
      </c>
      <c r="I433" s="32">
        <f>0</f>
        <v>0</v>
      </c>
      <c r="J433" s="32">
        <f>0</f>
        <v>0</v>
      </c>
      <c r="K433" s="32">
        <f>0</f>
        <v>0</v>
      </c>
      <c r="L433" s="32">
        <f>0</f>
        <v>0</v>
      </c>
      <c r="M433" s="32">
        <f>0</f>
        <v>0</v>
      </c>
      <c r="N433" s="32">
        <f>0</f>
        <v>0</v>
      </c>
      <c r="O433" s="32">
        <f>0</f>
        <v>0</v>
      </c>
      <c r="P433" s="32">
        <f>0</f>
        <v>0</v>
      </c>
      <c r="Q433" s="32">
        <f>0</f>
        <v>0</v>
      </c>
      <c r="R433" s="32">
        <f>0</f>
        <v>0</v>
      </c>
      <c r="S433" s="32">
        <f>0</f>
        <v>0</v>
      </c>
    </row>
    <row r="434" ht="22" customHeight="1">
      <c r="A434" s="2" t="str">
        <v>GL.OPEX.REG.INT_AUDIT|MGMT</v>
      </c>
      <c r="B434" s="6" t="str">
        <v>Outsourced internal audit</v>
      </c>
      <c r="C434" s="2" t="str">
        <v>MGMT</v>
      </c>
      <c r="D434" s="2" t="str">
        <v>Operating expenses</v>
      </c>
      <c r="E434" s="32">
        <f>SUM(H434:S434)</f>
        <v>0</v>
      </c>
      <c r="F434" s="6" t="str">
        <v>Operating expense / General and administrative</v>
      </c>
      <c r="G434" s="2"/>
      <c r="H434" s="32">
        <f>0</f>
        <v>0</v>
      </c>
      <c r="I434" s="32">
        <f>0</f>
        <v>0</v>
      </c>
      <c r="J434" s="32">
        <f>0</f>
        <v>0</v>
      </c>
      <c r="K434" s="32">
        <f>0</f>
        <v>0</v>
      </c>
      <c r="L434" s="32">
        <f>0</f>
        <v>0</v>
      </c>
      <c r="M434" s="32">
        <f>0</f>
        <v>0</v>
      </c>
      <c r="N434" s="32">
        <f>0</f>
        <v>0</v>
      </c>
      <c r="O434" s="32">
        <f>0</f>
        <v>0</v>
      </c>
      <c r="P434" s="32">
        <f>0</f>
        <v>0</v>
      </c>
      <c r="Q434" s="32">
        <f>0</f>
        <v>0</v>
      </c>
      <c r="R434" s="32">
        <f>0</f>
        <v>0</v>
      </c>
      <c r="S434" s="32">
        <f>0</f>
        <v>0</v>
      </c>
    </row>
    <row r="435" ht="22" customHeight="1">
      <c r="A435" s="2" t="str">
        <v>GL.OPEX.REG.INT_AUDIT|ENG</v>
      </c>
      <c r="B435" s="6" t="str">
        <v>Outsourced internal audit</v>
      </c>
      <c r="C435" s="2" t="str">
        <v>ENG</v>
      </c>
      <c r="D435" s="2" t="str">
        <v>Operating expenses</v>
      </c>
      <c r="E435" s="32">
        <f>SUM(H435:S435)</f>
        <v>0</v>
      </c>
      <c r="F435" s="6" t="str">
        <v>Operating expense / General and administrative</v>
      </c>
      <c r="G435" s="2"/>
      <c r="H435" s="32">
        <f>0</f>
        <v>0</v>
      </c>
      <c r="I435" s="32">
        <f>0</f>
        <v>0</v>
      </c>
      <c r="J435" s="32">
        <f>0</f>
        <v>0</v>
      </c>
      <c r="K435" s="32">
        <f>0</f>
        <v>0</v>
      </c>
      <c r="L435" s="32">
        <f>0</f>
        <v>0</v>
      </c>
      <c r="M435" s="32">
        <f>0</f>
        <v>0</v>
      </c>
      <c r="N435" s="32">
        <f>0</f>
        <v>0</v>
      </c>
      <c r="O435" s="32">
        <f>0</f>
        <v>0</v>
      </c>
      <c r="P435" s="32">
        <f>0</f>
        <v>0</v>
      </c>
      <c r="Q435" s="32">
        <f>0</f>
        <v>0</v>
      </c>
      <c r="R435" s="32">
        <f>0</f>
        <v>0</v>
      </c>
      <c r="S435" s="32">
        <f>0</f>
        <v>0</v>
      </c>
    </row>
    <row r="436" ht="22" customHeight="1">
      <c r="A436" s="2" t="str">
        <v>GL.OPEX.REG.INT_AUDIT|COMP</v>
      </c>
      <c r="B436" s="6" t="str">
        <v>Outsourced internal audit</v>
      </c>
      <c r="C436" s="2" t="str">
        <v>COMP</v>
      </c>
      <c r="D436" s="2" t="str">
        <v>Operating expenses</v>
      </c>
      <c r="E436" s="32">
        <f>SUM(H436:S436)</f>
        <v>0</v>
      </c>
      <c r="F436" s="6" t="str">
        <v>Operating expense / General and administrative</v>
      </c>
      <c r="G436" s="2"/>
      <c r="H436" s="31">
        <f>SUM('Posting_Inputs'!H248)</f>
        <v>0</v>
      </c>
      <c r="I436" s="31">
        <f>SUM('Posting_Inputs'!I248)</f>
        <v>0</v>
      </c>
      <c r="J436" s="31">
        <f>SUM('Posting_Inputs'!J248)</f>
        <v>0</v>
      </c>
      <c r="K436" s="31">
        <f>SUM('Posting_Inputs'!K248)</f>
        <v>0</v>
      </c>
      <c r="L436" s="31">
        <f>SUM('Posting_Inputs'!L248)</f>
        <v>0</v>
      </c>
      <c r="M436" s="31">
        <f>SUM('Posting_Inputs'!M248)</f>
        <v>0</v>
      </c>
      <c r="N436" s="31">
        <f>SUM('Posting_Inputs'!N248)</f>
        <v>0</v>
      </c>
      <c r="O436" s="31">
        <f>SUM('Posting_Inputs'!O248)</f>
        <v>0</v>
      </c>
      <c r="P436" s="31">
        <f>SUM('Posting_Inputs'!P248)</f>
        <v>0</v>
      </c>
      <c r="Q436" s="31">
        <f>SUM('Posting_Inputs'!Q248)</f>
        <v>0</v>
      </c>
      <c r="R436" s="31">
        <f>SUM('Posting_Inputs'!R248)</f>
        <v>0</v>
      </c>
      <c r="S436" s="31">
        <f>SUM('Posting_Inputs'!S248)</f>
        <v>0</v>
      </c>
    </row>
    <row r="437" ht="22" customHeight="1">
      <c r="A437" s="2" t="str">
        <v>GL.OPEX.REG.INT_AUDIT|PROD</v>
      </c>
      <c r="B437" s="6" t="str">
        <v>Outsourced internal audit</v>
      </c>
      <c r="C437" s="2" t="str">
        <v>PROD</v>
      </c>
      <c r="D437" s="2" t="str">
        <v>Operating expenses</v>
      </c>
      <c r="E437" s="32">
        <f>SUM(H437:S437)</f>
        <v>0</v>
      </c>
      <c r="F437" s="6" t="str">
        <v>Operating expense / General and administrative</v>
      </c>
      <c r="G437" s="2"/>
      <c r="H437" s="32">
        <f>0</f>
        <v>0</v>
      </c>
      <c r="I437" s="32">
        <f>0</f>
        <v>0</v>
      </c>
      <c r="J437" s="32">
        <f>0</f>
        <v>0</v>
      </c>
      <c r="K437" s="32">
        <f>0</f>
        <v>0</v>
      </c>
      <c r="L437" s="32">
        <f>0</f>
        <v>0</v>
      </c>
      <c r="M437" s="32">
        <f>0</f>
        <v>0</v>
      </c>
      <c r="N437" s="32">
        <f>0</f>
        <v>0</v>
      </c>
      <c r="O437" s="32">
        <f>0</f>
        <v>0</v>
      </c>
      <c r="P437" s="32">
        <f>0</f>
        <v>0</v>
      </c>
      <c r="Q437" s="32">
        <f>0</f>
        <v>0</v>
      </c>
      <c r="R437" s="32">
        <f>0</f>
        <v>0</v>
      </c>
      <c r="S437" s="32">
        <f>0</f>
        <v>0</v>
      </c>
    </row>
    <row r="438" ht="22" customHeight="1">
      <c r="A438" s="2" t="str">
        <v>GL.OPEX.REG.INT_AUDIT|MKT</v>
      </c>
      <c r="B438" s="6" t="str">
        <v>Outsourced internal audit</v>
      </c>
      <c r="C438" s="2" t="str">
        <v>MKT</v>
      </c>
      <c r="D438" s="2" t="str">
        <v>Operating expenses</v>
      </c>
      <c r="E438" s="32">
        <f>SUM(H438:S438)</f>
        <v>0</v>
      </c>
      <c r="F438" s="6" t="str">
        <v>Operating expense / General and administrative</v>
      </c>
      <c r="G438" s="2"/>
      <c r="H438" s="32">
        <f>0</f>
        <v>0</v>
      </c>
      <c r="I438" s="32">
        <f>0</f>
        <v>0</v>
      </c>
      <c r="J438" s="32">
        <f>0</f>
        <v>0</v>
      </c>
      <c r="K438" s="32">
        <f>0</f>
        <v>0</v>
      </c>
      <c r="L438" s="32">
        <f>0</f>
        <v>0</v>
      </c>
      <c r="M438" s="32">
        <f>0</f>
        <v>0</v>
      </c>
      <c r="N438" s="32">
        <f>0</f>
        <v>0</v>
      </c>
      <c r="O438" s="32">
        <f>0</f>
        <v>0</v>
      </c>
      <c r="P438" s="32">
        <f>0</f>
        <v>0</v>
      </c>
      <c r="Q438" s="32">
        <f>0</f>
        <v>0</v>
      </c>
      <c r="R438" s="32">
        <f>0</f>
        <v>0</v>
      </c>
      <c r="S438" s="32">
        <f>0</f>
        <v>0</v>
      </c>
    </row>
    <row r="439" ht="22" customHeight="1">
      <c r="A439" s="2" t="str">
        <v>GL.OPEX.REG.INT_AUDIT|SUP</v>
      </c>
      <c r="B439" s="6" t="str">
        <v>Outsourced internal audit</v>
      </c>
      <c r="C439" s="2" t="str">
        <v>SUP</v>
      </c>
      <c r="D439" s="2" t="str">
        <v>Operating expenses</v>
      </c>
      <c r="E439" s="32">
        <f>SUM(H439:S439)</f>
        <v>0</v>
      </c>
      <c r="F439" s="6" t="str">
        <v>Operating expense / General and administrative</v>
      </c>
      <c r="G439" s="2"/>
      <c r="H439" s="32">
        <f>0</f>
        <v>0</v>
      </c>
      <c r="I439" s="32">
        <f>0</f>
        <v>0</v>
      </c>
      <c r="J439" s="32">
        <f>0</f>
        <v>0</v>
      </c>
      <c r="K439" s="32">
        <f>0</f>
        <v>0</v>
      </c>
      <c r="L439" s="32">
        <f>0</f>
        <v>0</v>
      </c>
      <c r="M439" s="32">
        <f>0</f>
        <v>0</v>
      </c>
      <c r="N439" s="32">
        <f>0</f>
        <v>0</v>
      </c>
      <c r="O439" s="32">
        <f>0</f>
        <v>0</v>
      </c>
      <c r="P439" s="32">
        <f>0</f>
        <v>0</v>
      </c>
      <c r="Q439" s="32">
        <f>0</f>
        <v>0</v>
      </c>
      <c r="R439" s="32">
        <f>0</f>
        <v>0</v>
      </c>
      <c r="S439" s="32">
        <f>0</f>
        <v>0</v>
      </c>
    </row>
    <row r="440" ht="22" customHeight="1">
      <c r="A440" s="2" t="str">
        <v>GL.OPEX.REG.INT_AUDIT|FIN</v>
      </c>
      <c r="B440" s="6" t="str">
        <v>Outsourced internal audit</v>
      </c>
      <c r="C440" s="2" t="str">
        <v>FIN</v>
      </c>
      <c r="D440" s="2" t="str">
        <v>Operating expenses</v>
      </c>
      <c r="E440" s="32">
        <f>SUM(H440:S440)</f>
        <v>0</v>
      </c>
      <c r="F440" s="6" t="str">
        <v>Operating expense / General and administrative</v>
      </c>
      <c r="G440" s="2"/>
      <c r="H440" s="32">
        <f>0</f>
        <v>0</v>
      </c>
      <c r="I440" s="32">
        <f>0</f>
        <v>0</v>
      </c>
      <c r="J440" s="32">
        <f>0</f>
        <v>0</v>
      </c>
      <c r="K440" s="32">
        <f>0</f>
        <v>0</v>
      </c>
      <c r="L440" s="32">
        <f>0</f>
        <v>0</v>
      </c>
      <c r="M440" s="32">
        <f>0</f>
        <v>0</v>
      </c>
      <c r="N440" s="32">
        <f>0</f>
        <v>0</v>
      </c>
      <c r="O440" s="32">
        <f>0</f>
        <v>0</v>
      </c>
      <c r="P440" s="32">
        <f>0</f>
        <v>0</v>
      </c>
      <c r="Q440" s="32">
        <f>0</f>
        <v>0</v>
      </c>
      <c r="R440" s="32">
        <f>0</f>
        <v>0</v>
      </c>
      <c r="S440" s="32">
        <f>0</f>
        <v>0</v>
      </c>
    </row>
    <row r="441" ht="22" customHeight="1">
      <c r="A441" s="2" t="str">
        <v>GL.OPEX.REG.INT_AUDIT|SALES</v>
      </c>
      <c r="B441" s="6" t="str">
        <v>Outsourced internal audit</v>
      </c>
      <c r="C441" s="2" t="str">
        <v>SALES</v>
      </c>
      <c r="D441" s="2" t="str">
        <v>Operating expenses</v>
      </c>
      <c r="E441" s="32">
        <f>SUM(H441:S441)</f>
        <v>0</v>
      </c>
      <c r="F441" s="6" t="str">
        <v>Operating expense / General and administrative</v>
      </c>
      <c r="G441" s="2"/>
      <c r="H441" s="32">
        <f>0</f>
        <v>0</v>
      </c>
      <c r="I441" s="32">
        <f>0</f>
        <v>0</v>
      </c>
      <c r="J441" s="32">
        <f>0</f>
        <v>0</v>
      </c>
      <c r="K441" s="32">
        <f>0</f>
        <v>0</v>
      </c>
      <c r="L441" s="32">
        <f>0</f>
        <v>0</v>
      </c>
      <c r="M441" s="32">
        <f>0</f>
        <v>0</v>
      </c>
      <c r="N441" s="32">
        <f>0</f>
        <v>0</v>
      </c>
      <c r="O441" s="32">
        <f>0</f>
        <v>0</v>
      </c>
      <c r="P441" s="32">
        <f>0</f>
        <v>0</v>
      </c>
      <c r="Q441" s="32">
        <f>0</f>
        <v>0</v>
      </c>
      <c r="R441" s="32">
        <f>0</f>
        <v>0</v>
      </c>
      <c r="S441" s="32">
        <f>0</f>
        <v>0</v>
      </c>
    </row>
    <row r="442" ht="22" customHeight="1">
      <c r="A442" s="2" t="str">
        <v>GL.OPEX.REG.INT_AUDIT|CORP</v>
      </c>
      <c r="B442" s="6" t="str">
        <v>Outsourced internal audit</v>
      </c>
      <c r="C442" s="2" t="str">
        <v>CORP</v>
      </c>
      <c r="D442" s="2" t="str">
        <v>Operating expenses</v>
      </c>
      <c r="E442" s="32">
        <f>SUM(H442:S442)</f>
        <v>0</v>
      </c>
      <c r="F442" s="6" t="str">
        <v>Operating expense / General and administrative</v>
      </c>
      <c r="G442" s="2"/>
      <c r="H442" s="32">
        <f>0</f>
        <v>0</v>
      </c>
      <c r="I442" s="32">
        <f>0</f>
        <v>0</v>
      </c>
      <c r="J442" s="32">
        <f>0</f>
        <v>0</v>
      </c>
      <c r="K442" s="32">
        <f>0</f>
        <v>0</v>
      </c>
      <c r="L442" s="32">
        <f>0</f>
        <v>0</v>
      </c>
      <c r="M442" s="32">
        <f>0</f>
        <v>0</v>
      </c>
      <c r="N442" s="32">
        <f>0</f>
        <v>0</v>
      </c>
      <c r="O442" s="32">
        <f>0</f>
        <v>0</v>
      </c>
      <c r="P442" s="32">
        <f>0</f>
        <v>0</v>
      </c>
      <c r="Q442" s="32">
        <f>0</f>
        <v>0</v>
      </c>
      <c r="R442" s="32">
        <f>0</f>
        <v>0</v>
      </c>
      <c r="S442" s="32">
        <f>0</f>
        <v>0</v>
      </c>
    </row>
    <row r="443" ht="22" customHeight="1">
      <c r="A443" s="2" t="str">
        <v>GL.OPEX.REG.LEGAL_RUN|MGMT</v>
      </c>
      <c r="B443" s="6" t="str">
        <v>Ongoing legal advice</v>
      </c>
      <c r="C443" s="2" t="str">
        <v>MGMT</v>
      </c>
      <c r="D443" s="2" t="str">
        <v>Operating expenses</v>
      </c>
      <c r="E443" s="32">
        <f>SUM(H443:S443)</f>
        <v>0</v>
      </c>
      <c r="F443" s="6" t="str">
        <v>Operating expense / General and administrative</v>
      </c>
      <c r="G443" s="2"/>
      <c r="H443" s="32">
        <f>0</f>
        <v>0</v>
      </c>
      <c r="I443" s="32">
        <f>0</f>
        <v>0</v>
      </c>
      <c r="J443" s="32">
        <f>0</f>
        <v>0</v>
      </c>
      <c r="K443" s="32">
        <f>0</f>
        <v>0</v>
      </c>
      <c r="L443" s="32">
        <f>0</f>
        <v>0</v>
      </c>
      <c r="M443" s="32">
        <f>0</f>
        <v>0</v>
      </c>
      <c r="N443" s="32">
        <f>0</f>
        <v>0</v>
      </c>
      <c r="O443" s="32">
        <f>0</f>
        <v>0</v>
      </c>
      <c r="P443" s="32">
        <f>0</f>
        <v>0</v>
      </c>
      <c r="Q443" s="32">
        <f>0</f>
        <v>0</v>
      </c>
      <c r="R443" s="32">
        <f>0</f>
        <v>0</v>
      </c>
      <c r="S443" s="32">
        <f>0</f>
        <v>0</v>
      </c>
    </row>
    <row r="444" ht="22" customHeight="1">
      <c r="A444" s="2" t="str">
        <v>GL.OPEX.REG.LEGAL_RUN|ENG</v>
      </c>
      <c r="B444" s="6" t="str">
        <v>Ongoing legal advice</v>
      </c>
      <c r="C444" s="2" t="str">
        <v>ENG</v>
      </c>
      <c r="D444" s="2" t="str">
        <v>Operating expenses</v>
      </c>
      <c r="E444" s="32">
        <f>SUM(H444:S444)</f>
        <v>0</v>
      </c>
      <c r="F444" s="6" t="str">
        <v>Operating expense / General and administrative</v>
      </c>
      <c r="G444" s="2"/>
      <c r="H444" s="32">
        <f>0</f>
        <v>0</v>
      </c>
      <c r="I444" s="32">
        <f>0</f>
        <v>0</v>
      </c>
      <c r="J444" s="32">
        <f>0</f>
        <v>0</v>
      </c>
      <c r="K444" s="32">
        <f>0</f>
        <v>0</v>
      </c>
      <c r="L444" s="32">
        <f>0</f>
        <v>0</v>
      </c>
      <c r="M444" s="32">
        <f>0</f>
        <v>0</v>
      </c>
      <c r="N444" s="32">
        <f>0</f>
        <v>0</v>
      </c>
      <c r="O444" s="32">
        <f>0</f>
        <v>0</v>
      </c>
      <c r="P444" s="32">
        <f>0</f>
        <v>0</v>
      </c>
      <c r="Q444" s="32">
        <f>0</f>
        <v>0</v>
      </c>
      <c r="R444" s="32">
        <f>0</f>
        <v>0</v>
      </c>
      <c r="S444" s="32">
        <f>0</f>
        <v>0</v>
      </c>
    </row>
    <row r="445" ht="22" customHeight="1">
      <c r="A445" s="2" t="str">
        <v>GL.OPEX.REG.LEGAL_RUN|COMP</v>
      </c>
      <c r="B445" s="6" t="str">
        <v>Ongoing legal advice</v>
      </c>
      <c r="C445" s="2" t="str">
        <v>COMP</v>
      </c>
      <c r="D445" s="2" t="str">
        <v>Operating expenses</v>
      </c>
      <c r="E445" s="32">
        <f>SUM(H445:S445)</f>
        <v>0</v>
      </c>
      <c r="F445" s="6" t="str">
        <v>Operating expense / General and administrative</v>
      </c>
      <c r="G445" s="2"/>
      <c r="H445" s="31">
        <f>SUM('Posting_Inputs'!H249)</f>
        <v>0</v>
      </c>
      <c r="I445" s="31">
        <f>SUM('Posting_Inputs'!I249)</f>
        <v>0</v>
      </c>
      <c r="J445" s="31">
        <f>SUM('Posting_Inputs'!J249)</f>
        <v>0</v>
      </c>
      <c r="K445" s="31">
        <f>SUM('Posting_Inputs'!K249)</f>
        <v>0</v>
      </c>
      <c r="L445" s="31">
        <f>SUM('Posting_Inputs'!L249)</f>
        <v>0</v>
      </c>
      <c r="M445" s="31">
        <f>SUM('Posting_Inputs'!M249)</f>
        <v>0</v>
      </c>
      <c r="N445" s="31">
        <f>SUM('Posting_Inputs'!N249)</f>
        <v>0</v>
      </c>
      <c r="O445" s="31">
        <f>SUM('Posting_Inputs'!O249)</f>
        <v>0</v>
      </c>
      <c r="P445" s="31">
        <f>SUM('Posting_Inputs'!P249)</f>
        <v>0</v>
      </c>
      <c r="Q445" s="31">
        <f>SUM('Posting_Inputs'!Q249)</f>
        <v>0</v>
      </c>
      <c r="R445" s="31">
        <f>SUM('Posting_Inputs'!R249)</f>
        <v>0</v>
      </c>
      <c r="S445" s="31">
        <f>SUM('Posting_Inputs'!S249)</f>
        <v>0</v>
      </c>
    </row>
    <row r="446" ht="22" customHeight="1">
      <c r="A446" s="2" t="str">
        <v>GL.OPEX.REG.LEGAL_RUN|PROD</v>
      </c>
      <c r="B446" s="6" t="str">
        <v>Ongoing legal advice</v>
      </c>
      <c r="C446" s="2" t="str">
        <v>PROD</v>
      </c>
      <c r="D446" s="2" t="str">
        <v>Operating expenses</v>
      </c>
      <c r="E446" s="32">
        <f>SUM(H446:S446)</f>
        <v>0</v>
      </c>
      <c r="F446" s="6" t="str">
        <v>Operating expense / General and administrative</v>
      </c>
      <c r="G446" s="2"/>
      <c r="H446" s="32">
        <f>0</f>
        <v>0</v>
      </c>
      <c r="I446" s="32">
        <f>0</f>
        <v>0</v>
      </c>
      <c r="J446" s="32">
        <f>0</f>
        <v>0</v>
      </c>
      <c r="K446" s="32">
        <f>0</f>
        <v>0</v>
      </c>
      <c r="L446" s="32">
        <f>0</f>
        <v>0</v>
      </c>
      <c r="M446" s="32">
        <f>0</f>
        <v>0</v>
      </c>
      <c r="N446" s="32">
        <f>0</f>
        <v>0</v>
      </c>
      <c r="O446" s="32">
        <f>0</f>
        <v>0</v>
      </c>
      <c r="P446" s="32">
        <f>0</f>
        <v>0</v>
      </c>
      <c r="Q446" s="32">
        <f>0</f>
        <v>0</v>
      </c>
      <c r="R446" s="32">
        <f>0</f>
        <v>0</v>
      </c>
      <c r="S446" s="32">
        <f>0</f>
        <v>0</v>
      </c>
    </row>
    <row r="447" ht="22" customHeight="1">
      <c r="A447" s="2" t="str">
        <v>GL.OPEX.REG.LEGAL_RUN|MKT</v>
      </c>
      <c r="B447" s="6" t="str">
        <v>Ongoing legal advice</v>
      </c>
      <c r="C447" s="2" t="str">
        <v>MKT</v>
      </c>
      <c r="D447" s="2" t="str">
        <v>Operating expenses</v>
      </c>
      <c r="E447" s="32">
        <f>SUM(H447:S447)</f>
        <v>0</v>
      </c>
      <c r="F447" s="6" t="str">
        <v>Operating expense / General and administrative</v>
      </c>
      <c r="G447" s="2"/>
      <c r="H447" s="32">
        <f>0</f>
        <v>0</v>
      </c>
      <c r="I447" s="32">
        <f>0</f>
        <v>0</v>
      </c>
      <c r="J447" s="32">
        <f>0</f>
        <v>0</v>
      </c>
      <c r="K447" s="32">
        <f>0</f>
        <v>0</v>
      </c>
      <c r="L447" s="32">
        <f>0</f>
        <v>0</v>
      </c>
      <c r="M447" s="32">
        <f>0</f>
        <v>0</v>
      </c>
      <c r="N447" s="32">
        <f>0</f>
        <v>0</v>
      </c>
      <c r="O447" s="32">
        <f>0</f>
        <v>0</v>
      </c>
      <c r="P447" s="32">
        <f>0</f>
        <v>0</v>
      </c>
      <c r="Q447" s="32">
        <f>0</f>
        <v>0</v>
      </c>
      <c r="R447" s="32">
        <f>0</f>
        <v>0</v>
      </c>
      <c r="S447" s="32">
        <f>0</f>
        <v>0</v>
      </c>
    </row>
    <row r="448" ht="22" customHeight="1">
      <c r="A448" s="2" t="str">
        <v>GL.OPEX.REG.LEGAL_RUN|SUP</v>
      </c>
      <c r="B448" s="6" t="str">
        <v>Ongoing legal advice</v>
      </c>
      <c r="C448" s="2" t="str">
        <v>SUP</v>
      </c>
      <c r="D448" s="2" t="str">
        <v>Operating expenses</v>
      </c>
      <c r="E448" s="32">
        <f>SUM(H448:S448)</f>
        <v>0</v>
      </c>
      <c r="F448" s="6" t="str">
        <v>Operating expense / General and administrative</v>
      </c>
      <c r="G448" s="2"/>
      <c r="H448" s="32">
        <f>0</f>
        <v>0</v>
      </c>
      <c r="I448" s="32">
        <f>0</f>
        <v>0</v>
      </c>
      <c r="J448" s="32">
        <f>0</f>
        <v>0</v>
      </c>
      <c r="K448" s="32">
        <f>0</f>
        <v>0</v>
      </c>
      <c r="L448" s="32">
        <f>0</f>
        <v>0</v>
      </c>
      <c r="M448" s="32">
        <f>0</f>
        <v>0</v>
      </c>
      <c r="N448" s="32">
        <f>0</f>
        <v>0</v>
      </c>
      <c r="O448" s="32">
        <f>0</f>
        <v>0</v>
      </c>
      <c r="P448" s="32">
        <f>0</f>
        <v>0</v>
      </c>
      <c r="Q448" s="32">
        <f>0</f>
        <v>0</v>
      </c>
      <c r="R448" s="32">
        <f>0</f>
        <v>0</v>
      </c>
      <c r="S448" s="32">
        <f>0</f>
        <v>0</v>
      </c>
    </row>
    <row r="449" ht="22" customHeight="1">
      <c r="A449" s="2" t="str">
        <v>GL.OPEX.REG.LEGAL_RUN|FIN</v>
      </c>
      <c r="B449" s="6" t="str">
        <v>Ongoing legal advice</v>
      </c>
      <c r="C449" s="2" t="str">
        <v>FIN</v>
      </c>
      <c r="D449" s="2" t="str">
        <v>Operating expenses</v>
      </c>
      <c r="E449" s="32">
        <f>SUM(H449:S449)</f>
        <v>0</v>
      </c>
      <c r="F449" s="6" t="str">
        <v>Operating expense / General and administrative</v>
      </c>
      <c r="G449" s="2"/>
      <c r="H449" s="32">
        <f>0</f>
        <v>0</v>
      </c>
      <c r="I449" s="32">
        <f>0</f>
        <v>0</v>
      </c>
      <c r="J449" s="32">
        <f>0</f>
        <v>0</v>
      </c>
      <c r="K449" s="32">
        <f>0</f>
        <v>0</v>
      </c>
      <c r="L449" s="32">
        <f>0</f>
        <v>0</v>
      </c>
      <c r="M449" s="32">
        <f>0</f>
        <v>0</v>
      </c>
      <c r="N449" s="32">
        <f>0</f>
        <v>0</v>
      </c>
      <c r="O449" s="32">
        <f>0</f>
        <v>0</v>
      </c>
      <c r="P449" s="32">
        <f>0</f>
        <v>0</v>
      </c>
      <c r="Q449" s="32">
        <f>0</f>
        <v>0</v>
      </c>
      <c r="R449" s="32">
        <f>0</f>
        <v>0</v>
      </c>
      <c r="S449" s="32">
        <f>0</f>
        <v>0</v>
      </c>
    </row>
    <row r="450" ht="22" customHeight="1">
      <c r="A450" s="2" t="str">
        <v>GL.OPEX.REG.LEGAL_RUN|SALES</v>
      </c>
      <c r="B450" s="6" t="str">
        <v>Ongoing legal advice</v>
      </c>
      <c r="C450" s="2" t="str">
        <v>SALES</v>
      </c>
      <c r="D450" s="2" t="str">
        <v>Operating expenses</v>
      </c>
      <c r="E450" s="32">
        <f>SUM(H450:S450)</f>
        <v>0</v>
      </c>
      <c r="F450" s="6" t="str">
        <v>Operating expense / General and administrative</v>
      </c>
      <c r="G450" s="2"/>
      <c r="H450" s="32">
        <f>0</f>
        <v>0</v>
      </c>
      <c r="I450" s="32">
        <f>0</f>
        <v>0</v>
      </c>
      <c r="J450" s="32">
        <f>0</f>
        <v>0</v>
      </c>
      <c r="K450" s="32">
        <f>0</f>
        <v>0</v>
      </c>
      <c r="L450" s="32">
        <f>0</f>
        <v>0</v>
      </c>
      <c r="M450" s="32">
        <f>0</f>
        <v>0</v>
      </c>
      <c r="N450" s="32">
        <f>0</f>
        <v>0</v>
      </c>
      <c r="O450" s="32">
        <f>0</f>
        <v>0</v>
      </c>
      <c r="P450" s="32">
        <f>0</f>
        <v>0</v>
      </c>
      <c r="Q450" s="32">
        <f>0</f>
        <v>0</v>
      </c>
      <c r="R450" s="32">
        <f>0</f>
        <v>0</v>
      </c>
      <c r="S450" s="32">
        <f>0</f>
        <v>0</v>
      </c>
    </row>
    <row r="451" ht="22" customHeight="1">
      <c r="A451" s="2" t="str">
        <v>GL.OPEX.REG.LEGAL_RUN|CORP</v>
      </c>
      <c r="B451" s="6" t="str">
        <v>Ongoing legal advice</v>
      </c>
      <c r="C451" s="2" t="str">
        <v>CORP</v>
      </c>
      <c r="D451" s="2" t="str">
        <v>Operating expenses</v>
      </c>
      <c r="E451" s="32">
        <f>SUM(H451:S451)</f>
        <v>0</v>
      </c>
      <c r="F451" s="6" t="str">
        <v>Operating expense / General and administrative</v>
      </c>
      <c r="G451" s="2"/>
      <c r="H451" s="32">
        <f>0</f>
        <v>0</v>
      </c>
      <c r="I451" s="32">
        <f>0</f>
        <v>0</v>
      </c>
      <c r="J451" s="32">
        <f>0</f>
        <v>0</v>
      </c>
      <c r="K451" s="32">
        <f>0</f>
        <v>0</v>
      </c>
      <c r="L451" s="32">
        <f>0</f>
        <v>0</v>
      </c>
      <c r="M451" s="32">
        <f>0</f>
        <v>0</v>
      </c>
      <c r="N451" s="32">
        <f>0</f>
        <v>0</v>
      </c>
      <c r="O451" s="32">
        <f>0</f>
        <v>0</v>
      </c>
      <c r="P451" s="32">
        <f>0</f>
        <v>0</v>
      </c>
      <c r="Q451" s="32">
        <f>0</f>
        <v>0</v>
      </c>
      <c r="R451" s="32">
        <f>0</f>
        <v>0</v>
      </c>
      <c r="S451" s="32">
        <f>0</f>
        <v>0</v>
      </c>
    </row>
    <row r="452" ht="22" customHeight="1">
      <c r="A452" s="2" t="str">
        <v>GL.OPEX.REG.DORA_TEST|MGMT</v>
      </c>
      <c r="B452" s="6" t="str">
        <v>Penetration and resilience testing</v>
      </c>
      <c r="C452" s="2" t="str">
        <v>MGMT</v>
      </c>
      <c r="D452" s="2" t="str">
        <v>Operating expenses</v>
      </c>
      <c r="E452" s="32">
        <f>SUM(H452:S452)</f>
        <v>0</v>
      </c>
      <c r="F452" s="6" t="str">
        <v>Operating expense / General and administrative</v>
      </c>
      <c r="G452" s="2"/>
      <c r="H452" s="32">
        <f>0</f>
        <v>0</v>
      </c>
      <c r="I452" s="32">
        <f>0</f>
        <v>0</v>
      </c>
      <c r="J452" s="32">
        <f>0</f>
        <v>0</v>
      </c>
      <c r="K452" s="32">
        <f>0</f>
        <v>0</v>
      </c>
      <c r="L452" s="32">
        <f>0</f>
        <v>0</v>
      </c>
      <c r="M452" s="32">
        <f>0</f>
        <v>0</v>
      </c>
      <c r="N452" s="32">
        <f>0</f>
        <v>0</v>
      </c>
      <c r="O452" s="32">
        <f>0</f>
        <v>0</v>
      </c>
      <c r="P452" s="32">
        <f>0</f>
        <v>0</v>
      </c>
      <c r="Q452" s="32">
        <f>0</f>
        <v>0</v>
      </c>
      <c r="R452" s="32">
        <f>0</f>
        <v>0</v>
      </c>
      <c r="S452" s="32">
        <f>0</f>
        <v>0</v>
      </c>
    </row>
    <row r="453" ht="22" customHeight="1">
      <c r="A453" s="2" t="str">
        <v>GL.OPEX.REG.DORA_TEST|ENG</v>
      </c>
      <c r="B453" s="6" t="str">
        <v>Penetration and resilience testing</v>
      </c>
      <c r="C453" s="2" t="str">
        <v>ENG</v>
      </c>
      <c r="D453" s="2" t="str">
        <v>Operating expenses</v>
      </c>
      <c r="E453" s="32">
        <f>SUM(H453:S453)</f>
        <v>0</v>
      </c>
      <c r="F453" s="6" t="str">
        <v>Operating expense / General and administrative</v>
      </c>
      <c r="G453" s="2"/>
      <c r="H453" s="32">
        <f>0</f>
        <v>0</v>
      </c>
      <c r="I453" s="32">
        <f>0</f>
        <v>0</v>
      </c>
      <c r="J453" s="32">
        <f>0</f>
        <v>0</v>
      </c>
      <c r="K453" s="32">
        <f>0</f>
        <v>0</v>
      </c>
      <c r="L453" s="32">
        <f>0</f>
        <v>0</v>
      </c>
      <c r="M453" s="32">
        <f>0</f>
        <v>0</v>
      </c>
      <c r="N453" s="32">
        <f>0</f>
        <v>0</v>
      </c>
      <c r="O453" s="32">
        <f>0</f>
        <v>0</v>
      </c>
      <c r="P453" s="32">
        <f>0</f>
        <v>0</v>
      </c>
      <c r="Q453" s="32">
        <f>0</f>
        <v>0</v>
      </c>
      <c r="R453" s="32">
        <f>0</f>
        <v>0</v>
      </c>
      <c r="S453" s="32">
        <f>0</f>
        <v>0</v>
      </c>
    </row>
    <row r="454" ht="22" customHeight="1">
      <c r="A454" s="2" t="str">
        <v>GL.OPEX.REG.DORA_TEST|COMP</v>
      </c>
      <c r="B454" s="6" t="str">
        <v>Penetration and resilience testing</v>
      </c>
      <c r="C454" s="2" t="str">
        <v>COMP</v>
      </c>
      <c r="D454" s="2" t="str">
        <v>Operating expenses</v>
      </c>
      <c r="E454" s="32">
        <f>SUM(H454:S454)</f>
        <v>0</v>
      </c>
      <c r="F454" s="6" t="str">
        <v>Operating expense / General and administrative</v>
      </c>
      <c r="G454" s="2"/>
      <c r="H454" s="31">
        <f>SUM('Posting_Inputs'!H250)</f>
        <v>0</v>
      </c>
      <c r="I454" s="31">
        <f>SUM('Posting_Inputs'!I250)</f>
        <v>0</v>
      </c>
      <c r="J454" s="31">
        <f>SUM('Posting_Inputs'!J250)</f>
        <v>0</v>
      </c>
      <c r="K454" s="31">
        <f>SUM('Posting_Inputs'!K250)</f>
        <v>0</v>
      </c>
      <c r="L454" s="31">
        <f>SUM('Posting_Inputs'!L250)</f>
        <v>0</v>
      </c>
      <c r="M454" s="31">
        <f>SUM('Posting_Inputs'!M250)</f>
        <v>0</v>
      </c>
      <c r="N454" s="31">
        <f>SUM('Posting_Inputs'!N250)</f>
        <v>0</v>
      </c>
      <c r="O454" s="31">
        <f>SUM('Posting_Inputs'!O250)</f>
        <v>0</v>
      </c>
      <c r="P454" s="31">
        <f>SUM('Posting_Inputs'!P250)</f>
        <v>0</v>
      </c>
      <c r="Q454" s="31">
        <f>SUM('Posting_Inputs'!Q250)</f>
        <v>0</v>
      </c>
      <c r="R454" s="31">
        <f>SUM('Posting_Inputs'!R250)</f>
        <v>0</v>
      </c>
      <c r="S454" s="31">
        <f>SUM('Posting_Inputs'!S250)</f>
        <v>0</v>
      </c>
    </row>
    <row r="455" ht="22" customHeight="1">
      <c r="A455" s="2" t="str">
        <v>GL.OPEX.REG.DORA_TEST|PROD</v>
      </c>
      <c r="B455" s="6" t="str">
        <v>Penetration and resilience testing</v>
      </c>
      <c r="C455" s="2" t="str">
        <v>PROD</v>
      </c>
      <c r="D455" s="2" t="str">
        <v>Operating expenses</v>
      </c>
      <c r="E455" s="32">
        <f>SUM(H455:S455)</f>
        <v>0</v>
      </c>
      <c r="F455" s="6" t="str">
        <v>Operating expense / General and administrative</v>
      </c>
      <c r="G455" s="2"/>
      <c r="H455" s="32">
        <f>0</f>
        <v>0</v>
      </c>
      <c r="I455" s="32">
        <f>0</f>
        <v>0</v>
      </c>
      <c r="J455" s="32">
        <f>0</f>
        <v>0</v>
      </c>
      <c r="K455" s="32">
        <f>0</f>
        <v>0</v>
      </c>
      <c r="L455" s="32">
        <f>0</f>
        <v>0</v>
      </c>
      <c r="M455" s="32">
        <f>0</f>
        <v>0</v>
      </c>
      <c r="N455" s="32">
        <f>0</f>
        <v>0</v>
      </c>
      <c r="O455" s="32">
        <f>0</f>
        <v>0</v>
      </c>
      <c r="P455" s="32">
        <f>0</f>
        <v>0</v>
      </c>
      <c r="Q455" s="32">
        <f>0</f>
        <v>0</v>
      </c>
      <c r="R455" s="32">
        <f>0</f>
        <v>0</v>
      </c>
      <c r="S455" s="32">
        <f>0</f>
        <v>0</v>
      </c>
    </row>
    <row r="456" ht="22" customHeight="1">
      <c r="A456" s="2" t="str">
        <v>GL.OPEX.REG.DORA_TEST|MKT</v>
      </c>
      <c r="B456" s="6" t="str">
        <v>Penetration and resilience testing</v>
      </c>
      <c r="C456" s="2" t="str">
        <v>MKT</v>
      </c>
      <c r="D456" s="2" t="str">
        <v>Operating expenses</v>
      </c>
      <c r="E456" s="32">
        <f>SUM(H456:S456)</f>
        <v>0</v>
      </c>
      <c r="F456" s="6" t="str">
        <v>Operating expense / General and administrative</v>
      </c>
      <c r="G456" s="2"/>
      <c r="H456" s="32">
        <f>0</f>
        <v>0</v>
      </c>
      <c r="I456" s="32">
        <f>0</f>
        <v>0</v>
      </c>
      <c r="J456" s="32">
        <f>0</f>
        <v>0</v>
      </c>
      <c r="K456" s="32">
        <f>0</f>
        <v>0</v>
      </c>
      <c r="L456" s="32">
        <f>0</f>
        <v>0</v>
      </c>
      <c r="M456" s="32">
        <f>0</f>
        <v>0</v>
      </c>
      <c r="N456" s="32">
        <f>0</f>
        <v>0</v>
      </c>
      <c r="O456" s="32">
        <f>0</f>
        <v>0</v>
      </c>
      <c r="P456" s="32">
        <f>0</f>
        <v>0</v>
      </c>
      <c r="Q456" s="32">
        <f>0</f>
        <v>0</v>
      </c>
      <c r="R456" s="32">
        <f>0</f>
        <v>0</v>
      </c>
      <c r="S456" s="32">
        <f>0</f>
        <v>0</v>
      </c>
    </row>
    <row r="457" ht="22" customHeight="1">
      <c r="A457" s="2" t="str">
        <v>GL.OPEX.REG.DORA_TEST|SUP</v>
      </c>
      <c r="B457" s="6" t="str">
        <v>Penetration and resilience testing</v>
      </c>
      <c r="C457" s="2" t="str">
        <v>SUP</v>
      </c>
      <c r="D457" s="2" t="str">
        <v>Operating expenses</v>
      </c>
      <c r="E457" s="32">
        <f>SUM(H457:S457)</f>
        <v>0</v>
      </c>
      <c r="F457" s="6" t="str">
        <v>Operating expense / General and administrative</v>
      </c>
      <c r="G457" s="2"/>
      <c r="H457" s="32">
        <f>0</f>
        <v>0</v>
      </c>
      <c r="I457" s="32">
        <f>0</f>
        <v>0</v>
      </c>
      <c r="J457" s="32">
        <f>0</f>
        <v>0</v>
      </c>
      <c r="K457" s="32">
        <f>0</f>
        <v>0</v>
      </c>
      <c r="L457" s="32">
        <f>0</f>
        <v>0</v>
      </c>
      <c r="M457" s="32">
        <f>0</f>
        <v>0</v>
      </c>
      <c r="N457" s="32">
        <f>0</f>
        <v>0</v>
      </c>
      <c r="O457" s="32">
        <f>0</f>
        <v>0</v>
      </c>
      <c r="P457" s="32">
        <f>0</f>
        <v>0</v>
      </c>
      <c r="Q457" s="32">
        <f>0</f>
        <v>0</v>
      </c>
      <c r="R457" s="32">
        <f>0</f>
        <v>0</v>
      </c>
      <c r="S457" s="32">
        <f>0</f>
        <v>0</v>
      </c>
    </row>
    <row r="458" ht="22" customHeight="1">
      <c r="A458" s="2" t="str">
        <v>GL.OPEX.REG.DORA_TEST|FIN</v>
      </c>
      <c r="B458" s="6" t="str">
        <v>Penetration and resilience testing</v>
      </c>
      <c r="C458" s="2" t="str">
        <v>FIN</v>
      </c>
      <c r="D458" s="2" t="str">
        <v>Operating expenses</v>
      </c>
      <c r="E458" s="32">
        <f>SUM(H458:S458)</f>
        <v>0</v>
      </c>
      <c r="F458" s="6" t="str">
        <v>Operating expense / General and administrative</v>
      </c>
      <c r="G458" s="2"/>
      <c r="H458" s="32">
        <f>0</f>
        <v>0</v>
      </c>
      <c r="I458" s="32">
        <f>0</f>
        <v>0</v>
      </c>
      <c r="J458" s="32">
        <f>0</f>
        <v>0</v>
      </c>
      <c r="K458" s="32">
        <f>0</f>
        <v>0</v>
      </c>
      <c r="L458" s="32">
        <f>0</f>
        <v>0</v>
      </c>
      <c r="M458" s="32">
        <f>0</f>
        <v>0</v>
      </c>
      <c r="N458" s="32">
        <f>0</f>
        <v>0</v>
      </c>
      <c r="O458" s="32">
        <f>0</f>
        <v>0</v>
      </c>
      <c r="P458" s="32">
        <f>0</f>
        <v>0</v>
      </c>
      <c r="Q458" s="32">
        <f>0</f>
        <v>0</v>
      </c>
      <c r="R458" s="32">
        <f>0</f>
        <v>0</v>
      </c>
      <c r="S458" s="32">
        <f>0</f>
        <v>0</v>
      </c>
    </row>
    <row r="459" ht="22" customHeight="1">
      <c r="A459" s="2" t="str">
        <v>GL.OPEX.REG.DORA_TEST|SALES</v>
      </c>
      <c r="B459" s="6" t="str">
        <v>Penetration and resilience testing</v>
      </c>
      <c r="C459" s="2" t="str">
        <v>SALES</v>
      </c>
      <c r="D459" s="2" t="str">
        <v>Operating expenses</v>
      </c>
      <c r="E459" s="32">
        <f>SUM(H459:S459)</f>
        <v>0</v>
      </c>
      <c r="F459" s="6" t="str">
        <v>Operating expense / General and administrative</v>
      </c>
      <c r="G459" s="2"/>
      <c r="H459" s="32">
        <f>0</f>
        <v>0</v>
      </c>
      <c r="I459" s="32">
        <f>0</f>
        <v>0</v>
      </c>
      <c r="J459" s="32">
        <f>0</f>
        <v>0</v>
      </c>
      <c r="K459" s="32">
        <f>0</f>
        <v>0</v>
      </c>
      <c r="L459" s="32">
        <f>0</f>
        <v>0</v>
      </c>
      <c r="M459" s="32">
        <f>0</f>
        <v>0</v>
      </c>
      <c r="N459" s="32">
        <f>0</f>
        <v>0</v>
      </c>
      <c r="O459" s="32">
        <f>0</f>
        <v>0</v>
      </c>
      <c r="P459" s="32">
        <f>0</f>
        <v>0</v>
      </c>
      <c r="Q459" s="32">
        <f>0</f>
        <v>0</v>
      </c>
      <c r="R459" s="32">
        <f>0</f>
        <v>0</v>
      </c>
      <c r="S459" s="32">
        <f>0</f>
        <v>0</v>
      </c>
    </row>
    <row r="460" ht="22" customHeight="1">
      <c r="A460" s="2" t="str">
        <v>GL.OPEX.REG.DORA_TEST|CORP</v>
      </c>
      <c r="B460" s="6" t="str">
        <v>Penetration and resilience testing</v>
      </c>
      <c r="C460" s="2" t="str">
        <v>CORP</v>
      </c>
      <c r="D460" s="2" t="str">
        <v>Operating expenses</v>
      </c>
      <c r="E460" s="32">
        <f>SUM(H460:S460)</f>
        <v>0</v>
      </c>
      <c r="F460" s="6" t="str">
        <v>Operating expense / General and administrative</v>
      </c>
      <c r="G460" s="2"/>
      <c r="H460" s="32">
        <f>0</f>
        <v>0</v>
      </c>
      <c r="I460" s="32">
        <f>0</f>
        <v>0</v>
      </c>
      <c r="J460" s="32">
        <f>0</f>
        <v>0</v>
      </c>
      <c r="K460" s="32">
        <f>0</f>
        <v>0</v>
      </c>
      <c r="L460" s="32">
        <f>0</f>
        <v>0</v>
      </c>
      <c r="M460" s="32">
        <f>0</f>
        <v>0</v>
      </c>
      <c r="N460" s="32">
        <f>0</f>
        <v>0</v>
      </c>
      <c r="O460" s="32">
        <f>0</f>
        <v>0</v>
      </c>
      <c r="P460" s="32">
        <f>0</f>
        <v>0</v>
      </c>
      <c r="Q460" s="32">
        <f>0</f>
        <v>0</v>
      </c>
      <c r="R460" s="32">
        <f>0</f>
        <v>0</v>
      </c>
      <c r="S460" s="32">
        <f>0</f>
        <v>0</v>
      </c>
    </row>
    <row r="461" ht="22" customHeight="1">
      <c r="A461" s="2" t="str">
        <v>GL.OPEX.REG.SURVEIL|MGMT</v>
      </c>
      <c r="B461" s="6" t="str">
        <v>Market-abuse surveillance tools</v>
      </c>
      <c r="C461" s="2" t="str">
        <v>MGMT</v>
      </c>
      <c r="D461" s="2" t="str">
        <v>Operating expenses</v>
      </c>
      <c r="E461" s="32">
        <f>SUM(H461:S461)</f>
        <v>0</v>
      </c>
      <c r="F461" s="6" t="str">
        <v>Operating expense / General and administrative</v>
      </c>
      <c r="G461" s="2"/>
      <c r="H461" s="32">
        <f>0</f>
        <v>0</v>
      </c>
      <c r="I461" s="32">
        <f>0</f>
        <v>0</v>
      </c>
      <c r="J461" s="32">
        <f>0</f>
        <v>0</v>
      </c>
      <c r="K461" s="32">
        <f>0</f>
        <v>0</v>
      </c>
      <c r="L461" s="32">
        <f>0</f>
        <v>0</v>
      </c>
      <c r="M461" s="32">
        <f>0</f>
        <v>0</v>
      </c>
      <c r="N461" s="32">
        <f>0</f>
        <v>0</v>
      </c>
      <c r="O461" s="32">
        <f>0</f>
        <v>0</v>
      </c>
      <c r="P461" s="32">
        <f>0</f>
        <v>0</v>
      </c>
      <c r="Q461" s="32">
        <f>0</f>
        <v>0</v>
      </c>
      <c r="R461" s="32">
        <f>0</f>
        <v>0</v>
      </c>
      <c r="S461" s="32">
        <f>0</f>
        <v>0</v>
      </c>
    </row>
    <row r="462" ht="22" customHeight="1">
      <c r="A462" s="2" t="str">
        <v>GL.OPEX.REG.SURVEIL|ENG</v>
      </c>
      <c r="B462" s="6" t="str">
        <v>Market-abuse surveillance tools</v>
      </c>
      <c r="C462" s="2" t="str">
        <v>ENG</v>
      </c>
      <c r="D462" s="2" t="str">
        <v>Operating expenses</v>
      </c>
      <c r="E462" s="32">
        <f>SUM(H462:S462)</f>
        <v>0</v>
      </c>
      <c r="F462" s="6" t="str">
        <v>Operating expense / General and administrative</v>
      </c>
      <c r="G462" s="2"/>
      <c r="H462" s="32">
        <f>0</f>
        <v>0</v>
      </c>
      <c r="I462" s="32">
        <f>0</f>
        <v>0</v>
      </c>
      <c r="J462" s="32">
        <f>0</f>
        <v>0</v>
      </c>
      <c r="K462" s="32">
        <f>0</f>
        <v>0</v>
      </c>
      <c r="L462" s="32">
        <f>0</f>
        <v>0</v>
      </c>
      <c r="M462" s="32">
        <f>0</f>
        <v>0</v>
      </c>
      <c r="N462" s="32">
        <f>0</f>
        <v>0</v>
      </c>
      <c r="O462" s="32">
        <f>0</f>
        <v>0</v>
      </c>
      <c r="P462" s="32">
        <f>0</f>
        <v>0</v>
      </c>
      <c r="Q462" s="32">
        <f>0</f>
        <v>0</v>
      </c>
      <c r="R462" s="32">
        <f>0</f>
        <v>0</v>
      </c>
      <c r="S462" s="32">
        <f>0</f>
        <v>0</v>
      </c>
    </row>
    <row r="463" ht="22" customHeight="1">
      <c r="A463" s="2" t="str">
        <v>GL.OPEX.REG.SURVEIL|COMP</v>
      </c>
      <c r="B463" s="6" t="str">
        <v>Market-abuse surveillance tools</v>
      </c>
      <c r="C463" s="2" t="str">
        <v>COMP</v>
      </c>
      <c r="D463" s="2" t="str">
        <v>Operating expenses</v>
      </c>
      <c r="E463" s="32">
        <f>SUM(H463:S463)</f>
        <v>0</v>
      </c>
      <c r="F463" s="6" t="str">
        <v>Operating expense / General and administrative</v>
      </c>
      <c r="G463" s="2"/>
      <c r="H463" s="31">
        <f>SUM('Posting_Inputs'!H251)</f>
        <v>0</v>
      </c>
      <c r="I463" s="31">
        <f>SUM('Posting_Inputs'!I251)</f>
        <v>0</v>
      </c>
      <c r="J463" s="31">
        <f>SUM('Posting_Inputs'!J251)</f>
        <v>0</v>
      </c>
      <c r="K463" s="31">
        <f>SUM('Posting_Inputs'!K251)</f>
        <v>0</v>
      </c>
      <c r="L463" s="31">
        <f>SUM('Posting_Inputs'!L251)</f>
        <v>0</v>
      </c>
      <c r="M463" s="31">
        <f>SUM('Posting_Inputs'!M251)</f>
        <v>0</v>
      </c>
      <c r="N463" s="31">
        <f>SUM('Posting_Inputs'!N251)</f>
        <v>0</v>
      </c>
      <c r="O463" s="31">
        <f>SUM('Posting_Inputs'!O251)</f>
        <v>0</v>
      </c>
      <c r="P463" s="31">
        <f>SUM('Posting_Inputs'!P251)</f>
        <v>0</v>
      </c>
      <c r="Q463" s="31">
        <f>SUM('Posting_Inputs'!Q251)</f>
        <v>0</v>
      </c>
      <c r="R463" s="31">
        <f>SUM('Posting_Inputs'!R251)</f>
        <v>0</v>
      </c>
      <c r="S463" s="31">
        <f>SUM('Posting_Inputs'!S251)</f>
        <v>0</v>
      </c>
    </row>
    <row r="464" ht="22" customHeight="1">
      <c r="A464" s="2" t="str">
        <v>GL.OPEX.REG.SURVEIL|PROD</v>
      </c>
      <c r="B464" s="6" t="str">
        <v>Market-abuse surveillance tools</v>
      </c>
      <c r="C464" s="2" t="str">
        <v>PROD</v>
      </c>
      <c r="D464" s="2" t="str">
        <v>Operating expenses</v>
      </c>
      <c r="E464" s="32">
        <f>SUM(H464:S464)</f>
        <v>0</v>
      </c>
      <c r="F464" s="6" t="str">
        <v>Operating expense / General and administrative</v>
      </c>
      <c r="G464" s="2"/>
      <c r="H464" s="32">
        <f>0</f>
        <v>0</v>
      </c>
      <c r="I464" s="32">
        <f>0</f>
        <v>0</v>
      </c>
      <c r="J464" s="32">
        <f>0</f>
        <v>0</v>
      </c>
      <c r="K464" s="32">
        <f>0</f>
        <v>0</v>
      </c>
      <c r="L464" s="32">
        <f>0</f>
        <v>0</v>
      </c>
      <c r="M464" s="32">
        <f>0</f>
        <v>0</v>
      </c>
      <c r="N464" s="32">
        <f>0</f>
        <v>0</v>
      </c>
      <c r="O464" s="32">
        <f>0</f>
        <v>0</v>
      </c>
      <c r="P464" s="32">
        <f>0</f>
        <v>0</v>
      </c>
      <c r="Q464" s="32">
        <f>0</f>
        <v>0</v>
      </c>
      <c r="R464" s="32">
        <f>0</f>
        <v>0</v>
      </c>
      <c r="S464" s="32">
        <f>0</f>
        <v>0</v>
      </c>
    </row>
    <row r="465" ht="22" customHeight="1">
      <c r="A465" s="2" t="str">
        <v>GL.OPEX.REG.SURVEIL|MKT</v>
      </c>
      <c r="B465" s="6" t="str">
        <v>Market-abuse surveillance tools</v>
      </c>
      <c r="C465" s="2" t="str">
        <v>MKT</v>
      </c>
      <c r="D465" s="2" t="str">
        <v>Operating expenses</v>
      </c>
      <c r="E465" s="32">
        <f>SUM(H465:S465)</f>
        <v>0</v>
      </c>
      <c r="F465" s="6" t="str">
        <v>Operating expense / General and administrative</v>
      </c>
      <c r="G465" s="2"/>
      <c r="H465" s="32">
        <f>0</f>
        <v>0</v>
      </c>
      <c r="I465" s="32">
        <f>0</f>
        <v>0</v>
      </c>
      <c r="J465" s="32">
        <f>0</f>
        <v>0</v>
      </c>
      <c r="K465" s="32">
        <f>0</f>
        <v>0</v>
      </c>
      <c r="L465" s="32">
        <f>0</f>
        <v>0</v>
      </c>
      <c r="M465" s="32">
        <f>0</f>
        <v>0</v>
      </c>
      <c r="N465" s="32">
        <f>0</f>
        <v>0</v>
      </c>
      <c r="O465" s="32">
        <f>0</f>
        <v>0</v>
      </c>
      <c r="P465" s="32">
        <f>0</f>
        <v>0</v>
      </c>
      <c r="Q465" s="32">
        <f>0</f>
        <v>0</v>
      </c>
      <c r="R465" s="32">
        <f>0</f>
        <v>0</v>
      </c>
      <c r="S465" s="32">
        <f>0</f>
        <v>0</v>
      </c>
    </row>
    <row r="466" ht="22" customHeight="1">
      <c r="A466" s="2" t="str">
        <v>GL.OPEX.REG.SURVEIL|SUP</v>
      </c>
      <c r="B466" s="6" t="str">
        <v>Market-abuse surveillance tools</v>
      </c>
      <c r="C466" s="2" t="str">
        <v>SUP</v>
      </c>
      <c r="D466" s="2" t="str">
        <v>Operating expenses</v>
      </c>
      <c r="E466" s="32">
        <f>SUM(H466:S466)</f>
        <v>0</v>
      </c>
      <c r="F466" s="6" t="str">
        <v>Operating expense / General and administrative</v>
      </c>
      <c r="G466" s="2"/>
      <c r="H466" s="32">
        <f>0</f>
        <v>0</v>
      </c>
      <c r="I466" s="32">
        <f>0</f>
        <v>0</v>
      </c>
      <c r="J466" s="32">
        <f>0</f>
        <v>0</v>
      </c>
      <c r="K466" s="32">
        <f>0</f>
        <v>0</v>
      </c>
      <c r="L466" s="32">
        <f>0</f>
        <v>0</v>
      </c>
      <c r="M466" s="32">
        <f>0</f>
        <v>0</v>
      </c>
      <c r="N466" s="32">
        <f>0</f>
        <v>0</v>
      </c>
      <c r="O466" s="32">
        <f>0</f>
        <v>0</v>
      </c>
      <c r="P466" s="32">
        <f>0</f>
        <v>0</v>
      </c>
      <c r="Q466" s="32">
        <f>0</f>
        <v>0</v>
      </c>
      <c r="R466" s="32">
        <f>0</f>
        <v>0</v>
      </c>
      <c r="S466" s="32">
        <f>0</f>
        <v>0</v>
      </c>
    </row>
    <row r="467" ht="22" customHeight="1">
      <c r="A467" s="2" t="str">
        <v>GL.OPEX.REG.SURVEIL|FIN</v>
      </c>
      <c r="B467" s="6" t="str">
        <v>Market-abuse surveillance tools</v>
      </c>
      <c r="C467" s="2" t="str">
        <v>FIN</v>
      </c>
      <c r="D467" s="2" t="str">
        <v>Operating expenses</v>
      </c>
      <c r="E467" s="32">
        <f>SUM(H467:S467)</f>
        <v>0</v>
      </c>
      <c r="F467" s="6" t="str">
        <v>Operating expense / General and administrative</v>
      </c>
      <c r="G467" s="2"/>
      <c r="H467" s="32">
        <f>0</f>
        <v>0</v>
      </c>
      <c r="I467" s="32">
        <f>0</f>
        <v>0</v>
      </c>
      <c r="J467" s="32">
        <f>0</f>
        <v>0</v>
      </c>
      <c r="K467" s="32">
        <f>0</f>
        <v>0</v>
      </c>
      <c r="L467" s="32">
        <f>0</f>
        <v>0</v>
      </c>
      <c r="M467" s="32">
        <f>0</f>
        <v>0</v>
      </c>
      <c r="N467" s="32">
        <f>0</f>
        <v>0</v>
      </c>
      <c r="O467" s="32">
        <f>0</f>
        <v>0</v>
      </c>
      <c r="P467" s="32">
        <f>0</f>
        <v>0</v>
      </c>
      <c r="Q467" s="32">
        <f>0</f>
        <v>0</v>
      </c>
      <c r="R467" s="32">
        <f>0</f>
        <v>0</v>
      </c>
      <c r="S467" s="32">
        <f>0</f>
        <v>0</v>
      </c>
    </row>
    <row r="468" ht="22" customHeight="1">
      <c r="A468" s="2" t="str">
        <v>GL.OPEX.REG.SURVEIL|SALES</v>
      </c>
      <c r="B468" s="6" t="str">
        <v>Market-abuse surveillance tools</v>
      </c>
      <c r="C468" s="2" t="str">
        <v>SALES</v>
      </c>
      <c r="D468" s="2" t="str">
        <v>Operating expenses</v>
      </c>
      <c r="E468" s="32">
        <f>SUM(H468:S468)</f>
        <v>0</v>
      </c>
      <c r="F468" s="6" t="str">
        <v>Operating expense / General and administrative</v>
      </c>
      <c r="G468" s="2"/>
      <c r="H468" s="32">
        <f>0</f>
        <v>0</v>
      </c>
      <c r="I468" s="32">
        <f>0</f>
        <v>0</v>
      </c>
      <c r="J468" s="32">
        <f>0</f>
        <v>0</v>
      </c>
      <c r="K468" s="32">
        <f>0</f>
        <v>0</v>
      </c>
      <c r="L468" s="32">
        <f>0</f>
        <v>0</v>
      </c>
      <c r="M468" s="32">
        <f>0</f>
        <v>0</v>
      </c>
      <c r="N468" s="32">
        <f>0</f>
        <v>0</v>
      </c>
      <c r="O468" s="32">
        <f>0</f>
        <v>0</v>
      </c>
      <c r="P468" s="32">
        <f>0</f>
        <v>0</v>
      </c>
      <c r="Q468" s="32">
        <f>0</f>
        <v>0</v>
      </c>
      <c r="R468" s="32">
        <f>0</f>
        <v>0</v>
      </c>
      <c r="S468" s="32">
        <f>0</f>
        <v>0</v>
      </c>
    </row>
    <row r="469" ht="22" customHeight="1">
      <c r="A469" s="2" t="str">
        <v>GL.OPEX.REG.SURVEIL|CORP</v>
      </c>
      <c r="B469" s="6" t="str">
        <v>Market-abuse surveillance tools</v>
      </c>
      <c r="C469" s="2" t="str">
        <v>CORP</v>
      </c>
      <c r="D469" s="2" t="str">
        <v>Operating expenses</v>
      </c>
      <c r="E469" s="32">
        <f>SUM(H469:S469)</f>
        <v>0</v>
      </c>
      <c r="F469" s="6" t="str">
        <v>Operating expense / General and administrative</v>
      </c>
      <c r="G469" s="2"/>
      <c r="H469" s="32">
        <f>0</f>
        <v>0</v>
      </c>
      <c r="I469" s="32">
        <f>0</f>
        <v>0</v>
      </c>
      <c r="J469" s="32">
        <f>0</f>
        <v>0</v>
      </c>
      <c r="K469" s="32">
        <f>0</f>
        <v>0</v>
      </c>
      <c r="L469" s="32">
        <f>0</f>
        <v>0</v>
      </c>
      <c r="M469" s="32">
        <f>0</f>
        <v>0</v>
      </c>
      <c r="N469" s="32">
        <f>0</f>
        <v>0</v>
      </c>
      <c r="O469" s="32">
        <f>0</f>
        <v>0</v>
      </c>
      <c r="P469" s="32">
        <f>0</f>
        <v>0</v>
      </c>
      <c r="Q469" s="32">
        <f>0</f>
        <v>0</v>
      </c>
      <c r="R469" s="32">
        <f>0</f>
        <v>0</v>
      </c>
      <c r="S469" s="32">
        <f>0</f>
        <v>0</v>
      </c>
    </row>
    <row r="470" ht="28" customHeight="1">
      <c r="A470" s="2" t="str">
        <v>GL.OPEX.REG.INSURANCE|MGMT</v>
      </c>
      <c r="B470" s="6" t="str">
        <v>Professional indemnity, D&amp;O and cyber insurance</v>
      </c>
      <c r="C470" s="2" t="str">
        <v>MGMT</v>
      </c>
      <c r="D470" s="2" t="str">
        <v>Operating expenses</v>
      </c>
      <c r="E470" s="32">
        <f>SUM(H470:S470)</f>
        <v>0</v>
      </c>
      <c r="F470" s="6" t="str">
        <v>Operating expense / General and administrative</v>
      </c>
      <c r="G470" s="2"/>
      <c r="H470" s="32">
        <f>0</f>
        <v>0</v>
      </c>
      <c r="I470" s="32">
        <f>0</f>
        <v>0</v>
      </c>
      <c r="J470" s="32">
        <f>0</f>
        <v>0</v>
      </c>
      <c r="K470" s="32">
        <f>0</f>
        <v>0</v>
      </c>
      <c r="L470" s="32">
        <f>0</f>
        <v>0</v>
      </c>
      <c r="M470" s="32">
        <f>0</f>
        <v>0</v>
      </c>
      <c r="N470" s="32">
        <f>0</f>
        <v>0</v>
      </c>
      <c r="O470" s="32">
        <f>0</f>
        <v>0</v>
      </c>
      <c r="P470" s="32">
        <f>0</f>
        <v>0</v>
      </c>
      <c r="Q470" s="32">
        <f>0</f>
        <v>0</v>
      </c>
      <c r="R470" s="32">
        <f>0</f>
        <v>0</v>
      </c>
      <c r="S470" s="32">
        <f>0</f>
        <v>0</v>
      </c>
    </row>
    <row r="471" ht="28" customHeight="1">
      <c r="A471" s="2" t="str">
        <v>GL.OPEX.REG.INSURANCE|ENG</v>
      </c>
      <c r="B471" s="6" t="str">
        <v>Professional indemnity, D&amp;O and cyber insurance</v>
      </c>
      <c r="C471" s="2" t="str">
        <v>ENG</v>
      </c>
      <c r="D471" s="2" t="str">
        <v>Operating expenses</v>
      </c>
      <c r="E471" s="32">
        <f>SUM(H471:S471)</f>
        <v>0</v>
      </c>
      <c r="F471" s="6" t="str">
        <v>Operating expense / General and administrative</v>
      </c>
      <c r="G471" s="2"/>
      <c r="H471" s="32">
        <f>0</f>
        <v>0</v>
      </c>
      <c r="I471" s="32">
        <f>0</f>
        <v>0</v>
      </c>
      <c r="J471" s="32">
        <f>0</f>
        <v>0</v>
      </c>
      <c r="K471" s="32">
        <f>0</f>
        <v>0</v>
      </c>
      <c r="L471" s="32">
        <f>0</f>
        <v>0</v>
      </c>
      <c r="M471" s="32">
        <f>0</f>
        <v>0</v>
      </c>
      <c r="N471" s="32">
        <f>0</f>
        <v>0</v>
      </c>
      <c r="O471" s="32">
        <f>0</f>
        <v>0</v>
      </c>
      <c r="P471" s="32">
        <f>0</f>
        <v>0</v>
      </c>
      <c r="Q471" s="32">
        <f>0</f>
        <v>0</v>
      </c>
      <c r="R471" s="32">
        <f>0</f>
        <v>0</v>
      </c>
      <c r="S471" s="32">
        <f>0</f>
        <v>0</v>
      </c>
    </row>
    <row r="472" ht="28" customHeight="1">
      <c r="A472" s="2" t="str">
        <v>GL.OPEX.REG.INSURANCE|COMP</v>
      </c>
      <c r="B472" s="6" t="str">
        <v>Professional indemnity, D&amp;O and cyber insurance</v>
      </c>
      <c r="C472" s="2" t="str">
        <v>COMP</v>
      </c>
      <c r="D472" s="2" t="str">
        <v>Operating expenses</v>
      </c>
      <c r="E472" s="32">
        <f>SUM(H472:S472)</f>
        <v>0</v>
      </c>
      <c r="F472" s="6" t="str">
        <v>Operating expense / General and administrative</v>
      </c>
      <c r="G472" s="2"/>
      <c r="H472" s="31">
        <f>SUM('Posting_Inputs'!H252)</f>
        <v>0</v>
      </c>
      <c r="I472" s="31">
        <f>SUM('Posting_Inputs'!I252)</f>
        <v>0</v>
      </c>
      <c r="J472" s="31">
        <f>SUM('Posting_Inputs'!J252)</f>
        <v>0</v>
      </c>
      <c r="K472" s="31">
        <f>SUM('Posting_Inputs'!K252)</f>
        <v>0</v>
      </c>
      <c r="L472" s="31">
        <f>SUM('Posting_Inputs'!L252)</f>
        <v>0</v>
      </c>
      <c r="M472" s="31">
        <f>SUM('Posting_Inputs'!M252)</f>
        <v>0</v>
      </c>
      <c r="N472" s="31">
        <f>SUM('Posting_Inputs'!N252)</f>
        <v>0</v>
      </c>
      <c r="O472" s="31">
        <f>SUM('Posting_Inputs'!O252)</f>
        <v>0</v>
      </c>
      <c r="P472" s="31">
        <f>SUM('Posting_Inputs'!P252)</f>
        <v>0</v>
      </c>
      <c r="Q472" s="31">
        <f>SUM('Posting_Inputs'!Q252)</f>
        <v>0</v>
      </c>
      <c r="R472" s="31">
        <f>SUM('Posting_Inputs'!R252)</f>
        <v>0</v>
      </c>
      <c r="S472" s="31">
        <f>SUM('Posting_Inputs'!S252)</f>
        <v>0</v>
      </c>
    </row>
    <row r="473" ht="28" customHeight="1">
      <c r="A473" s="2" t="str">
        <v>GL.OPEX.REG.INSURANCE|PROD</v>
      </c>
      <c r="B473" s="6" t="str">
        <v>Professional indemnity, D&amp;O and cyber insurance</v>
      </c>
      <c r="C473" s="2" t="str">
        <v>PROD</v>
      </c>
      <c r="D473" s="2" t="str">
        <v>Operating expenses</v>
      </c>
      <c r="E473" s="32">
        <f>SUM(H473:S473)</f>
        <v>0</v>
      </c>
      <c r="F473" s="6" t="str">
        <v>Operating expense / General and administrative</v>
      </c>
      <c r="G473" s="2"/>
      <c r="H473" s="32">
        <f>0</f>
        <v>0</v>
      </c>
      <c r="I473" s="32">
        <f>0</f>
        <v>0</v>
      </c>
      <c r="J473" s="32">
        <f>0</f>
        <v>0</v>
      </c>
      <c r="K473" s="32">
        <f>0</f>
        <v>0</v>
      </c>
      <c r="L473" s="32">
        <f>0</f>
        <v>0</v>
      </c>
      <c r="M473" s="32">
        <f>0</f>
        <v>0</v>
      </c>
      <c r="N473" s="32">
        <f>0</f>
        <v>0</v>
      </c>
      <c r="O473" s="32">
        <f>0</f>
        <v>0</v>
      </c>
      <c r="P473" s="32">
        <f>0</f>
        <v>0</v>
      </c>
      <c r="Q473" s="32">
        <f>0</f>
        <v>0</v>
      </c>
      <c r="R473" s="32">
        <f>0</f>
        <v>0</v>
      </c>
      <c r="S473" s="32">
        <f>0</f>
        <v>0</v>
      </c>
    </row>
    <row r="474" ht="28" customHeight="1">
      <c r="A474" s="2" t="str">
        <v>GL.OPEX.REG.INSURANCE|MKT</v>
      </c>
      <c r="B474" s="6" t="str">
        <v>Professional indemnity, D&amp;O and cyber insurance</v>
      </c>
      <c r="C474" s="2" t="str">
        <v>MKT</v>
      </c>
      <c r="D474" s="2" t="str">
        <v>Operating expenses</v>
      </c>
      <c r="E474" s="32">
        <f>SUM(H474:S474)</f>
        <v>0</v>
      </c>
      <c r="F474" s="6" t="str">
        <v>Operating expense / General and administrative</v>
      </c>
      <c r="G474" s="2"/>
      <c r="H474" s="32">
        <f>0</f>
        <v>0</v>
      </c>
      <c r="I474" s="32">
        <f>0</f>
        <v>0</v>
      </c>
      <c r="J474" s="32">
        <f>0</f>
        <v>0</v>
      </c>
      <c r="K474" s="32">
        <f>0</f>
        <v>0</v>
      </c>
      <c r="L474" s="32">
        <f>0</f>
        <v>0</v>
      </c>
      <c r="M474" s="32">
        <f>0</f>
        <v>0</v>
      </c>
      <c r="N474" s="32">
        <f>0</f>
        <v>0</v>
      </c>
      <c r="O474" s="32">
        <f>0</f>
        <v>0</v>
      </c>
      <c r="P474" s="32">
        <f>0</f>
        <v>0</v>
      </c>
      <c r="Q474" s="32">
        <f>0</f>
        <v>0</v>
      </c>
      <c r="R474" s="32">
        <f>0</f>
        <v>0</v>
      </c>
      <c r="S474" s="32">
        <f>0</f>
        <v>0</v>
      </c>
    </row>
    <row r="475" ht="28" customHeight="1">
      <c r="A475" s="2" t="str">
        <v>GL.OPEX.REG.INSURANCE|SUP</v>
      </c>
      <c r="B475" s="6" t="str">
        <v>Professional indemnity, D&amp;O and cyber insurance</v>
      </c>
      <c r="C475" s="2" t="str">
        <v>SUP</v>
      </c>
      <c r="D475" s="2" t="str">
        <v>Operating expenses</v>
      </c>
      <c r="E475" s="32">
        <f>SUM(H475:S475)</f>
        <v>0</v>
      </c>
      <c r="F475" s="6" t="str">
        <v>Operating expense / General and administrative</v>
      </c>
      <c r="G475" s="2"/>
      <c r="H475" s="32">
        <f>0</f>
        <v>0</v>
      </c>
      <c r="I475" s="32">
        <f>0</f>
        <v>0</v>
      </c>
      <c r="J475" s="32">
        <f>0</f>
        <v>0</v>
      </c>
      <c r="K475" s="32">
        <f>0</f>
        <v>0</v>
      </c>
      <c r="L475" s="32">
        <f>0</f>
        <v>0</v>
      </c>
      <c r="M475" s="32">
        <f>0</f>
        <v>0</v>
      </c>
      <c r="N475" s="32">
        <f>0</f>
        <v>0</v>
      </c>
      <c r="O475" s="32">
        <f>0</f>
        <v>0</v>
      </c>
      <c r="P475" s="32">
        <f>0</f>
        <v>0</v>
      </c>
      <c r="Q475" s="32">
        <f>0</f>
        <v>0</v>
      </c>
      <c r="R475" s="32">
        <f>0</f>
        <v>0</v>
      </c>
      <c r="S475" s="32">
        <f>0</f>
        <v>0</v>
      </c>
    </row>
    <row r="476" ht="28" customHeight="1">
      <c r="A476" s="2" t="str">
        <v>GL.OPEX.REG.INSURANCE|FIN</v>
      </c>
      <c r="B476" s="6" t="str">
        <v>Professional indemnity, D&amp;O and cyber insurance</v>
      </c>
      <c r="C476" s="2" t="str">
        <v>FIN</v>
      </c>
      <c r="D476" s="2" t="str">
        <v>Operating expenses</v>
      </c>
      <c r="E476" s="32">
        <f>SUM(H476:S476)</f>
        <v>0</v>
      </c>
      <c r="F476" s="6" t="str">
        <v>Operating expense / General and administrative</v>
      </c>
      <c r="G476" s="2"/>
      <c r="H476" s="32">
        <f>0</f>
        <v>0</v>
      </c>
      <c r="I476" s="32">
        <f>0</f>
        <v>0</v>
      </c>
      <c r="J476" s="32">
        <f>0</f>
        <v>0</v>
      </c>
      <c r="K476" s="32">
        <f>0</f>
        <v>0</v>
      </c>
      <c r="L476" s="32">
        <f>0</f>
        <v>0</v>
      </c>
      <c r="M476" s="32">
        <f>0</f>
        <v>0</v>
      </c>
      <c r="N476" s="32">
        <f>0</f>
        <v>0</v>
      </c>
      <c r="O476" s="32">
        <f>0</f>
        <v>0</v>
      </c>
      <c r="P476" s="32">
        <f>0</f>
        <v>0</v>
      </c>
      <c r="Q476" s="32">
        <f>0</f>
        <v>0</v>
      </c>
      <c r="R476" s="32">
        <f>0</f>
        <v>0</v>
      </c>
      <c r="S476" s="32">
        <f>0</f>
        <v>0</v>
      </c>
    </row>
    <row r="477" ht="28" customHeight="1">
      <c r="A477" s="2" t="str">
        <v>GL.OPEX.REG.INSURANCE|SALES</v>
      </c>
      <c r="B477" s="6" t="str">
        <v>Professional indemnity, D&amp;O and cyber insurance</v>
      </c>
      <c r="C477" s="2" t="str">
        <v>SALES</v>
      </c>
      <c r="D477" s="2" t="str">
        <v>Operating expenses</v>
      </c>
      <c r="E477" s="32">
        <f>SUM(H477:S477)</f>
        <v>0</v>
      </c>
      <c r="F477" s="6" t="str">
        <v>Operating expense / General and administrative</v>
      </c>
      <c r="G477" s="2"/>
      <c r="H477" s="32">
        <f>0</f>
        <v>0</v>
      </c>
      <c r="I477" s="32">
        <f>0</f>
        <v>0</v>
      </c>
      <c r="J477" s="32">
        <f>0</f>
        <v>0</v>
      </c>
      <c r="K477" s="32">
        <f>0</f>
        <v>0</v>
      </c>
      <c r="L477" s="32">
        <f>0</f>
        <v>0</v>
      </c>
      <c r="M477" s="32">
        <f>0</f>
        <v>0</v>
      </c>
      <c r="N477" s="32">
        <f>0</f>
        <v>0</v>
      </c>
      <c r="O477" s="32">
        <f>0</f>
        <v>0</v>
      </c>
      <c r="P477" s="32">
        <f>0</f>
        <v>0</v>
      </c>
      <c r="Q477" s="32">
        <f>0</f>
        <v>0</v>
      </c>
      <c r="R477" s="32">
        <f>0</f>
        <v>0</v>
      </c>
      <c r="S477" s="32">
        <f>0</f>
        <v>0</v>
      </c>
    </row>
    <row r="478" ht="28" customHeight="1">
      <c r="A478" s="2" t="str">
        <v>GL.OPEX.REG.INSURANCE|CORP</v>
      </c>
      <c r="B478" s="6" t="str">
        <v>Professional indemnity, D&amp;O and cyber insurance</v>
      </c>
      <c r="C478" s="2" t="str">
        <v>CORP</v>
      </c>
      <c r="D478" s="2" t="str">
        <v>Operating expenses</v>
      </c>
      <c r="E478" s="32">
        <f>SUM(H478:S478)</f>
        <v>0</v>
      </c>
      <c r="F478" s="6" t="str">
        <v>Operating expense / General and administrative</v>
      </c>
      <c r="G478" s="2"/>
      <c r="H478" s="32">
        <f>0</f>
        <v>0</v>
      </c>
      <c r="I478" s="32">
        <f>0</f>
        <v>0</v>
      </c>
      <c r="J478" s="32">
        <f>0</f>
        <v>0</v>
      </c>
      <c r="K478" s="32">
        <f>0</f>
        <v>0</v>
      </c>
      <c r="L478" s="32">
        <f>0</f>
        <v>0</v>
      </c>
      <c r="M478" s="32">
        <f>0</f>
        <v>0</v>
      </c>
      <c r="N478" s="32">
        <f>0</f>
        <v>0</v>
      </c>
      <c r="O478" s="32">
        <f>0</f>
        <v>0</v>
      </c>
      <c r="P478" s="32">
        <f>0</f>
        <v>0</v>
      </c>
      <c r="Q478" s="32">
        <f>0</f>
        <v>0</v>
      </c>
      <c r="R478" s="32">
        <f>0</f>
        <v>0</v>
      </c>
      <c r="S478" s="32">
        <f>0</f>
        <v>0</v>
      </c>
    </row>
    <row r="479" ht="22" customHeight="1">
      <c r="A479" s="2" t="str">
        <v>GL.PEOPLE.SALARY|MGMT</v>
      </c>
      <c r="B479" s="6" t="str">
        <v>Salaries</v>
      </c>
      <c r="C479" s="2" t="str">
        <v>MGMT</v>
      </c>
      <c r="D479" s="2" t="str">
        <v>People costs</v>
      </c>
      <c r="E479" s="32">
        <f>SUM(H479:S479)</f>
        <v>-74692.5</v>
      </c>
      <c r="F479" s="6" t="str">
        <v>People costs / General and administrative</v>
      </c>
      <c r="G479" s="2"/>
      <c r="H479" s="31">
        <f>SUM('Posting_Inputs'!H11)</f>
        <v>-5433.749999999999</v>
      </c>
      <c r="I479" s="31">
        <f>SUM('Posting_Inputs'!I11)</f>
        <v>-5433.749999999999</v>
      </c>
      <c r="J479" s="31">
        <f>SUM('Posting_Inputs'!J11)</f>
        <v>-5433.749999999999</v>
      </c>
      <c r="K479" s="31">
        <f>SUM('Posting_Inputs'!K11)</f>
        <v>-5433.749999999999</v>
      </c>
      <c r="L479" s="31">
        <f>SUM('Posting_Inputs'!L11)</f>
        <v>-5433.749999999999</v>
      </c>
      <c r="M479" s="31">
        <f>SUM('Posting_Inputs'!M11)</f>
        <v>-5433.749999999999</v>
      </c>
      <c r="N479" s="31">
        <f>SUM('Posting_Inputs'!N11)</f>
        <v>-5433.749999999999</v>
      </c>
      <c r="O479" s="31">
        <f>SUM('Posting_Inputs'!O11)</f>
        <v>-7331.25</v>
      </c>
      <c r="P479" s="31">
        <f>SUM('Posting_Inputs'!P11)</f>
        <v>-7331.25</v>
      </c>
      <c r="Q479" s="31">
        <f>SUM('Posting_Inputs'!Q11)</f>
        <v>-7331.25</v>
      </c>
      <c r="R479" s="31">
        <f>SUM('Posting_Inputs'!R11)</f>
        <v>-7331.25</v>
      </c>
      <c r="S479" s="31">
        <f>SUM('Posting_Inputs'!S11)</f>
        <v>-7331.25</v>
      </c>
    </row>
    <row r="480" ht="22" customHeight="1">
      <c r="A480" s="2" t="str">
        <v>GL.PEOPLE.SALARY|ENG</v>
      </c>
      <c r="B480" s="6" t="str">
        <v>Salaries</v>
      </c>
      <c r="C480" s="2" t="str">
        <v>ENG</v>
      </c>
      <c r="D480" s="2" t="str">
        <v>People costs</v>
      </c>
      <c r="E480" s="32">
        <f>SUM(H480:S480)</f>
        <v>-405720.0</v>
      </c>
      <c r="F480" s="6" t="str">
        <v>People costs / General and administrative</v>
      </c>
      <c r="G480" s="2"/>
      <c r="H480" s="31">
        <f>SUM('Posting_Inputs'!H23,'Posting_Inputs'!H35,'Posting_Inputs'!H47,'Posting_Inputs'!H59,'Posting_Inputs'!H95,'Posting_Inputs'!H143)</f>
        <v>-13196.25</v>
      </c>
      <c r="I480" s="31">
        <f>SUM('Posting_Inputs'!I23,'Posting_Inputs'!I35,'Posting_Inputs'!I47,'Posting_Inputs'!I59,'Posting_Inputs'!I95,'Posting_Inputs'!I143)</f>
        <v>-20958.75</v>
      </c>
      <c r="J480" s="31">
        <f>SUM('Posting_Inputs'!J23,'Posting_Inputs'!J35,'Posting_Inputs'!J47,'Posting_Inputs'!J59,'Posting_Inputs'!J95,'Posting_Inputs'!J143)</f>
        <v>-27858.75</v>
      </c>
      <c r="K480" s="31">
        <f>SUM('Posting_Inputs'!K23,'Posting_Inputs'!K35,'Posting_Inputs'!K47,'Posting_Inputs'!K59,'Posting_Inputs'!K95,'Posting_Inputs'!K143)</f>
        <v>-27858.75</v>
      </c>
      <c r="L480" s="31">
        <f>SUM('Posting_Inputs'!L23,'Posting_Inputs'!L35,'Posting_Inputs'!L47,'Posting_Inputs'!L59,'Posting_Inputs'!L95,'Posting_Inputs'!L143)</f>
        <v>-34758.75</v>
      </c>
      <c r="M480" s="31">
        <f>SUM('Posting_Inputs'!M23,'Posting_Inputs'!M35,'Posting_Inputs'!M47,'Posting_Inputs'!M59,'Posting_Inputs'!M95,'Posting_Inputs'!M143)</f>
        <v>-34758.75</v>
      </c>
      <c r="N480" s="31">
        <f>SUM('Posting_Inputs'!N23,'Posting_Inputs'!N35,'Posting_Inputs'!N47,'Posting_Inputs'!N59,'Posting_Inputs'!N95,'Posting_Inputs'!N143)</f>
        <v>-34758.75</v>
      </c>
      <c r="O480" s="31">
        <f>SUM('Posting_Inputs'!O23,'Posting_Inputs'!O35,'Posting_Inputs'!O47,'Posting_Inputs'!O59,'Posting_Inputs'!O95,'Posting_Inputs'!O143)</f>
        <v>-36656.25</v>
      </c>
      <c r="P480" s="31">
        <f>SUM('Posting_Inputs'!P23,'Posting_Inputs'!P35,'Posting_Inputs'!P47,'Posting_Inputs'!P59,'Posting_Inputs'!P95,'Posting_Inputs'!P143)</f>
        <v>-43728.75</v>
      </c>
      <c r="Q480" s="31">
        <f>SUM('Posting_Inputs'!Q23,'Posting_Inputs'!Q35,'Posting_Inputs'!Q47,'Posting_Inputs'!Q59,'Posting_Inputs'!Q95,'Posting_Inputs'!Q143)</f>
        <v>-43728.75</v>
      </c>
      <c r="R480" s="31">
        <f>SUM('Posting_Inputs'!R23,'Posting_Inputs'!R35,'Posting_Inputs'!R47,'Posting_Inputs'!R59,'Posting_Inputs'!R95,'Posting_Inputs'!R143)</f>
        <v>-43728.75</v>
      </c>
      <c r="S480" s="31">
        <f>SUM('Posting_Inputs'!S23,'Posting_Inputs'!S35,'Posting_Inputs'!S47,'Posting_Inputs'!S59,'Posting_Inputs'!S95,'Posting_Inputs'!S143)</f>
        <v>-43728.75</v>
      </c>
    </row>
    <row r="481" ht="22" customHeight="1">
      <c r="A481" s="2" t="str">
        <v>GL.PEOPLE.SALARY|COMP</v>
      </c>
      <c r="B481" s="6" t="str">
        <v>Salaries</v>
      </c>
      <c r="C481" s="2" t="str">
        <v>COMP</v>
      </c>
      <c r="D481" s="2" t="str">
        <v>People costs</v>
      </c>
      <c r="E481" s="32">
        <f>SUM(H481:S481)</f>
        <v>-100912.5</v>
      </c>
      <c r="F481" s="6" t="str">
        <v>People costs / General and administrative</v>
      </c>
      <c r="G481" s="2"/>
      <c r="H481" s="31">
        <f>SUM('Posting_Inputs'!H71,'Posting_Inputs'!H131,'Posting_Inputs'!H179)</f>
        <v>0</v>
      </c>
      <c r="I481" s="31">
        <f>SUM('Posting_Inputs'!I71,'Posting_Inputs'!I131,'Posting_Inputs'!I179)</f>
        <v>0</v>
      </c>
      <c r="J481" s="31">
        <f>SUM('Posting_Inputs'!J71,'Posting_Inputs'!J131,'Posting_Inputs'!J179)</f>
        <v>0</v>
      </c>
      <c r="K481" s="31">
        <f>SUM('Posting_Inputs'!K71,'Posting_Inputs'!K131,'Posting_Inputs'!K179)</f>
        <v>-7762.5</v>
      </c>
      <c r="L481" s="31">
        <f>SUM('Posting_Inputs'!L71,'Posting_Inputs'!L131,'Posting_Inputs'!L179)</f>
        <v>-7762.5</v>
      </c>
      <c r="M481" s="31">
        <f>SUM('Posting_Inputs'!M71,'Posting_Inputs'!M131,'Posting_Inputs'!M179)</f>
        <v>-7762.5</v>
      </c>
      <c r="N481" s="31">
        <f>SUM('Posting_Inputs'!N71,'Posting_Inputs'!N131,'Posting_Inputs'!N179)</f>
        <v>-7762.5</v>
      </c>
      <c r="O481" s="31">
        <f>SUM('Posting_Inputs'!O71,'Posting_Inputs'!O131,'Posting_Inputs'!O179)</f>
        <v>-7762.5</v>
      </c>
      <c r="P481" s="31">
        <f>SUM('Posting_Inputs'!P71,'Posting_Inputs'!P131,'Posting_Inputs'!P179)</f>
        <v>-15525.0</v>
      </c>
      <c r="Q481" s="31">
        <f>SUM('Posting_Inputs'!Q71,'Posting_Inputs'!Q131,'Posting_Inputs'!Q179)</f>
        <v>-15525.0</v>
      </c>
      <c r="R481" s="31">
        <f>SUM('Posting_Inputs'!R71,'Posting_Inputs'!R131,'Posting_Inputs'!R179)</f>
        <v>-15525.0</v>
      </c>
      <c r="S481" s="31">
        <f>SUM('Posting_Inputs'!S71,'Posting_Inputs'!S131,'Posting_Inputs'!S179)</f>
        <v>-15525.0</v>
      </c>
    </row>
    <row r="482" ht="22" customHeight="1">
      <c r="A482" s="2" t="str">
        <v>GL.PEOPLE.SALARY|PROD</v>
      </c>
      <c r="B482" s="6" t="str">
        <v>Salaries</v>
      </c>
      <c r="C482" s="2" t="str">
        <v>PROD</v>
      </c>
      <c r="D482" s="2" t="str">
        <v>People costs</v>
      </c>
      <c r="E482" s="32">
        <f>SUM(H482:S482)</f>
        <v>-54337.5</v>
      </c>
      <c r="F482" s="6" t="str">
        <v>People costs / General and administrative</v>
      </c>
      <c r="G482" s="2"/>
      <c r="H482" s="31">
        <f>SUM('Posting_Inputs'!H83)</f>
        <v>0</v>
      </c>
      <c r="I482" s="31">
        <f>SUM('Posting_Inputs'!I83)</f>
        <v>0</v>
      </c>
      <c r="J482" s="31">
        <f>SUM('Posting_Inputs'!J83)</f>
        <v>0</v>
      </c>
      <c r="K482" s="31">
        <f>SUM('Posting_Inputs'!K83)</f>
        <v>-6037.5</v>
      </c>
      <c r="L482" s="31">
        <f>SUM('Posting_Inputs'!L83)</f>
        <v>-6037.5</v>
      </c>
      <c r="M482" s="31">
        <f>SUM('Posting_Inputs'!M83)</f>
        <v>-6037.5</v>
      </c>
      <c r="N482" s="31">
        <f>SUM('Posting_Inputs'!N83)</f>
        <v>-6037.5</v>
      </c>
      <c r="O482" s="31">
        <f>SUM('Posting_Inputs'!O83)</f>
        <v>-6037.5</v>
      </c>
      <c r="P482" s="31">
        <f>SUM('Posting_Inputs'!P83)</f>
        <v>-6037.5</v>
      </c>
      <c r="Q482" s="31">
        <f>SUM('Posting_Inputs'!Q83)</f>
        <v>-6037.5</v>
      </c>
      <c r="R482" s="31">
        <f>SUM('Posting_Inputs'!R83)</f>
        <v>-6037.5</v>
      </c>
      <c r="S482" s="31">
        <f>SUM('Posting_Inputs'!S83)</f>
        <v>-6037.5</v>
      </c>
    </row>
    <row r="483" ht="22" customHeight="1">
      <c r="A483" s="2" t="str">
        <v>GL.PEOPLE.SALARY|MKT</v>
      </c>
      <c r="B483" s="6" t="str">
        <v>Salaries</v>
      </c>
      <c r="C483" s="2" t="str">
        <v>MKT</v>
      </c>
      <c r="D483" s="2" t="str">
        <v>People costs</v>
      </c>
      <c r="E483" s="32">
        <f>SUM(H483:S483)</f>
        <v>-47437.49999999999</v>
      </c>
      <c r="F483" s="6" t="str">
        <v>People costs / General and administrative</v>
      </c>
      <c r="G483" s="2"/>
      <c r="H483" s="31">
        <f>SUM('Posting_Inputs'!H107,'Posting_Inputs'!H119)</f>
        <v>0</v>
      </c>
      <c r="I483" s="31">
        <f>SUM('Posting_Inputs'!I107,'Posting_Inputs'!I119)</f>
        <v>0</v>
      </c>
      <c r="J483" s="31">
        <f>SUM('Posting_Inputs'!J107,'Posting_Inputs'!J119)</f>
        <v>0</v>
      </c>
      <c r="K483" s="31">
        <f>SUM('Posting_Inputs'!K107,'Posting_Inputs'!K119)</f>
        <v>0</v>
      </c>
      <c r="L483" s="31">
        <f>SUM('Posting_Inputs'!L107,'Posting_Inputs'!L119)</f>
        <v>0</v>
      </c>
      <c r="M483" s="31">
        <f>SUM('Posting_Inputs'!M107,'Posting_Inputs'!M119)</f>
        <v>0</v>
      </c>
      <c r="N483" s="31">
        <f>SUM('Posting_Inputs'!N107,'Posting_Inputs'!N119)</f>
        <v>0</v>
      </c>
      <c r="O483" s="31">
        <f>SUM('Posting_Inputs'!O107,'Posting_Inputs'!O119)</f>
        <v>-9487.499999999998</v>
      </c>
      <c r="P483" s="31">
        <f>SUM('Posting_Inputs'!P107,'Posting_Inputs'!P119)</f>
        <v>-9487.499999999998</v>
      </c>
      <c r="Q483" s="31">
        <f>SUM('Posting_Inputs'!Q107,'Posting_Inputs'!Q119)</f>
        <v>-9487.499999999998</v>
      </c>
      <c r="R483" s="31">
        <f>SUM('Posting_Inputs'!R107,'Posting_Inputs'!R119)</f>
        <v>-9487.499999999998</v>
      </c>
      <c r="S483" s="31">
        <f>SUM('Posting_Inputs'!S107,'Posting_Inputs'!S119)</f>
        <v>-9487.499999999998</v>
      </c>
    </row>
    <row r="484" ht="22" customHeight="1">
      <c r="A484" s="2" t="str">
        <v>GL.PEOPLE.SALARY|SUP</v>
      </c>
      <c r="B484" s="6" t="str">
        <v>Salaries</v>
      </c>
      <c r="C484" s="2" t="str">
        <v>SUP</v>
      </c>
      <c r="D484" s="2" t="str">
        <v>People costs</v>
      </c>
      <c r="E484" s="32">
        <f>SUM(H484:S484)</f>
        <v>-11643.75</v>
      </c>
      <c r="F484" s="6" t="str">
        <v>People costs / General and administrative</v>
      </c>
      <c r="G484" s="2"/>
      <c r="H484" s="31">
        <f>SUM('Posting_Inputs'!H155)</f>
        <v>0</v>
      </c>
      <c r="I484" s="31">
        <f>SUM('Posting_Inputs'!I155)</f>
        <v>0</v>
      </c>
      <c r="J484" s="31">
        <f>SUM('Posting_Inputs'!J155)</f>
        <v>0</v>
      </c>
      <c r="K484" s="31">
        <f>SUM('Posting_Inputs'!K155)</f>
        <v>0</v>
      </c>
      <c r="L484" s="31">
        <f>SUM('Posting_Inputs'!L155)</f>
        <v>0</v>
      </c>
      <c r="M484" s="31">
        <f>SUM('Posting_Inputs'!M155)</f>
        <v>0</v>
      </c>
      <c r="N484" s="31">
        <f>SUM('Posting_Inputs'!N155)</f>
        <v>0</v>
      </c>
      <c r="O484" s="31">
        <f>SUM('Posting_Inputs'!O155)</f>
        <v>0</v>
      </c>
      <c r="P484" s="31">
        <f>SUM('Posting_Inputs'!P155)</f>
        <v>0</v>
      </c>
      <c r="Q484" s="31">
        <f>SUM('Posting_Inputs'!Q155)</f>
        <v>-3881.25</v>
      </c>
      <c r="R484" s="31">
        <f>SUM('Posting_Inputs'!R155)</f>
        <v>-3881.25</v>
      </c>
      <c r="S484" s="31">
        <f>SUM('Posting_Inputs'!S155)</f>
        <v>-3881.25</v>
      </c>
    </row>
    <row r="485" ht="22" customHeight="1">
      <c r="A485" s="2" t="str">
        <v>GL.PEOPLE.SALARY|FIN</v>
      </c>
      <c r="B485" s="6" t="str">
        <v>Salaries</v>
      </c>
      <c r="C485" s="2" t="str">
        <v>FIN</v>
      </c>
      <c r="D485" s="2" t="str">
        <v>People costs</v>
      </c>
      <c r="E485" s="32">
        <f>SUM(H485:S485)</f>
        <v>0</v>
      </c>
      <c r="F485" s="6" t="str">
        <v>People costs / General and administrative</v>
      </c>
      <c r="G485" s="2"/>
      <c r="H485" s="31">
        <f>SUM('Posting_Inputs'!H167)</f>
        <v>0</v>
      </c>
      <c r="I485" s="31">
        <f>SUM('Posting_Inputs'!I167)</f>
        <v>0</v>
      </c>
      <c r="J485" s="31">
        <f>SUM('Posting_Inputs'!J167)</f>
        <v>0</v>
      </c>
      <c r="K485" s="31">
        <f>SUM('Posting_Inputs'!K167)</f>
        <v>0</v>
      </c>
      <c r="L485" s="31">
        <f>SUM('Posting_Inputs'!L167)</f>
        <v>0</v>
      </c>
      <c r="M485" s="31">
        <f>SUM('Posting_Inputs'!M167)</f>
        <v>0</v>
      </c>
      <c r="N485" s="31">
        <f>SUM('Posting_Inputs'!N167)</f>
        <v>0</v>
      </c>
      <c r="O485" s="31">
        <f>SUM('Posting_Inputs'!O167)</f>
        <v>0</v>
      </c>
      <c r="P485" s="31">
        <f>SUM('Posting_Inputs'!P167)</f>
        <v>0</v>
      </c>
      <c r="Q485" s="31">
        <f>SUM('Posting_Inputs'!Q167)</f>
        <v>0</v>
      </c>
      <c r="R485" s="31">
        <f>SUM('Posting_Inputs'!R167)</f>
        <v>0</v>
      </c>
      <c r="S485" s="31">
        <f>SUM('Posting_Inputs'!S167)</f>
        <v>0</v>
      </c>
    </row>
    <row r="486" ht="22" customHeight="1">
      <c r="A486" s="2" t="str">
        <v>GL.PEOPLE.SALARY|SALES</v>
      </c>
      <c r="B486" s="6" t="str">
        <v>Salaries</v>
      </c>
      <c r="C486" s="2" t="str">
        <v>SALES</v>
      </c>
      <c r="D486" s="2" t="str">
        <v>People costs</v>
      </c>
      <c r="E486" s="32">
        <f>SUM(H486:S486)</f>
        <v>0</v>
      </c>
      <c r="F486" s="6" t="str">
        <v>People costs / General and administrative</v>
      </c>
      <c r="G486" s="2"/>
      <c r="H486" s="31">
        <f>SUM('Posting_Inputs'!H191)</f>
        <v>0</v>
      </c>
      <c r="I486" s="31">
        <f>SUM('Posting_Inputs'!I191)</f>
        <v>0</v>
      </c>
      <c r="J486" s="31">
        <f>SUM('Posting_Inputs'!J191)</f>
        <v>0</v>
      </c>
      <c r="K486" s="31">
        <f>SUM('Posting_Inputs'!K191)</f>
        <v>0</v>
      </c>
      <c r="L486" s="31">
        <f>SUM('Posting_Inputs'!L191)</f>
        <v>0</v>
      </c>
      <c r="M486" s="31">
        <f>SUM('Posting_Inputs'!M191)</f>
        <v>0</v>
      </c>
      <c r="N486" s="31">
        <f>SUM('Posting_Inputs'!N191)</f>
        <v>0</v>
      </c>
      <c r="O486" s="31">
        <f>SUM('Posting_Inputs'!O191)</f>
        <v>0</v>
      </c>
      <c r="P486" s="31">
        <f>SUM('Posting_Inputs'!P191)</f>
        <v>0</v>
      </c>
      <c r="Q486" s="31">
        <f>SUM('Posting_Inputs'!Q191)</f>
        <v>0</v>
      </c>
      <c r="R486" s="31">
        <f>SUM('Posting_Inputs'!R191)</f>
        <v>0</v>
      </c>
      <c r="S486" s="31">
        <f>SUM('Posting_Inputs'!S191)</f>
        <v>0</v>
      </c>
    </row>
    <row r="487" ht="22" customHeight="1">
      <c r="A487" s="2" t="str">
        <v>GL.PEOPLE.SALARY|CORP</v>
      </c>
      <c r="B487" s="6" t="str">
        <v>Salaries</v>
      </c>
      <c r="C487" s="2" t="str">
        <v>CORP</v>
      </c>
      <c r="D487" s="2" t="str">
        <v>People costs</v>
      </c>
      <c r="E487" s="32">
        <f>SUM(H487:S487)</f>
        <v>0</v>
      </c>
      <c r="F487" s="6" t="str">
        <v>People costs / General and administrative</v>
      </c>
      <c r="G487" s="2"/>
      <c r="H487" s="32">
        <f>0</f>
        <v>0</v>
      </c>
      <c r="I487" s="32">
        <f>0</f>
        <v>0</v>
      </c>
      <c r="J487" s="32">
        <f>0</f>
        <v>0</v>
      </c>
      <c r="K487" s="32">
        <f>0</f>
        <v>0</v>
      </c>
      <c r="L487" s="32">
        <f>0</f>
        <v>0</v>
      </c>
      <c r="M487" s="32">
        <f>0</f>
        <v>0</v>
      </c>
      <c r="N487" s="32">
        <f>0</f>
        <v>0</v>
      </c>
      <c r="O487" s="32">
        <f>0</f>
        <v>0</v>
      </c>
      <c r="P487" s="32">
        <f>0</f>
        <v>0</v>
      </c>
      <c r="Q487" s="32">
        <f>0</f>
        <v>0</v>
      </c>
      <c r="R487" s="32">
        <f>0</f>
        <v>0</v>
      </c>
      <c r="S487" s="32">
        <f>0</f>
        <v>0</v>
      </c>
    </row>
    <row r="488" ht="22" customHeight="1">
      <c r="A488" s="2" t="str">
        <v>GL.PEOPLE.RV|MGMT</v>
      </c>
      <c r="B488" s="6" t="str">
        <v>Employer pension insurance (RV)</v>
      </c>
      <c r="C488" s="2" t="str">
        <v>MGMT</v>
      </c>
      <c r="D488" s="2" t="str">
        <v>People costs</v>
      </c>
      <c r="E488" s="32">
        <f>SUM(H488:S488)</f>
        <v>0</v>
      </c>
      <c r="F488" s="6" t="str">
        <v>People costs / General and administrative</v>
      </c>
      <c r="G488" s="2"/>
      <c r="H488" s="31">
        <f>SUM('Posting_Inputs'!H12)</f>
        <v>0</v>
      </c>
      <c r="I488" s="31">
        <f>SUM('Posting_Inputs'!I12)</f>
        <v>0</v>
      </c>
      <c r="J488" s="31">
        <f>SUM('Posting_Inputs'!J12)</f>
        <v>0</v>
      </c>
      <c r="K488" s="31">
        <f>SUM('Posting_Inputs'!K12)</f>
        <v>0</v>
      </c>
      <c r="L488" s="31">
        <f>SUM('Posting_Inputs'!L12)</f>
        <v>0</v>
      </c>
      <c r="M488" s="31">
        <f>SUM('Posting_Inputs'!M12)</f>
        <v>0</v>
      </c>
      <c r="N488" s="31">
        <f>SUM('Posting_Inputs'!N12)</f>
        <v>0</v>
      </c>
      <c r="O488" s="31">
        <f>SUM('Posting_Inputs'!O12)</f>
        <v>0</v>
      </c>
      <c r="P488" s="31">
        <f>SUM('Posting_Inputs'!P12)</f>
        <v>0</v>
      </c>
      <c r="Q488" s="31">
        <f>SUM('Posting_Inputs'!Q12)</f>
        <v>0</v>
      </c>
      <c r="R488" s="31">
        <f>SUM('Posting_Inputs'!R12)</f>
        <v>0</v>
      </c>
      <c r="S488" s="31">
        <f>SUM('Posting_Inputs'!S12)</f>
        <v>0</v>
      </c>
    </row>
    <row r="489" ht="22" customHeight="1">
      <c r="A489" s="2" t="str">
        <v>GL.PEOPLE.RV|ENG</v>
      </c>
      <c r="B489" s="6" t="str">
        <v>Employer pension insurance (RV)</v>
      </c>
      <c r="C489" s="2" t="str">
        <v>ENG</v>
      </c>
      <c r="D489" s="2" t="str">
        <v>People costs</v>
      </c>
      <c r="E489" s="32">
        <f>SUM(H489:S489)</f>
        <v>-30785.557500000003</v>
      </c>
      <c r="F489" s="6" t="str">
        <v>People costs / General and administrative</v>
      </c>
      <c r="G489" s="2"/>
      <c r="H489" s="31">
        <f>SUM('Posting_Inputs'!H24,'Posting_Inputs'!H36,'Posting_Inputs'!H48,'Posting_Inputs'!H60,'Posting_Inputs'!H96,'Posting_Inputs'!H144)</f>
        <v>-721.9125</v>
      </c>
      <c r="I489" s="31">
        <f>SUM('Posting_Inputs'!I24,'Posting_Inputs'!I36,'Posting_Inputs'!I48,'Posting_Inputs'!I60,'Posting_Inputs'!I96,'Posting_Inputs'!I144)</f>
        <v>-1443.825</v>
      </c>
      <c r="J489" s="31">
        <f>SUM('Posting_Inputs'!J24,'Posting_Inputs'!J36,'Posting_Inputs'!J48,'Posting_Inputs'!J60,'Posting_Inputs'!J96,'Posting_Inputs'!J144)</f>
        <v>-2085.525</v>
      </c>
      <c r="K489" s="31">
        <f>SUM('Posting_Inputs'!K24,'Posting_Inputs'!K36,'Posting_Inputs'!K48,'Posting_Inputs'!K60,'Posting_Inputs'!K96,'Posting_Inputs'!K144)</f>
        <v>-2085.525</v>
      </c>
      <c r="L489" s="31">
        <f>SUM('Posting_Inputs'!L24,'Posting_Inputs'!L36,'Posting_Inputs'!L48,'Posting_Inputs'!L60,'Posting_Inputs'!L96,'Posting_Inputs'!L144)</f>
        <v>-2727.2250000000004</v>
      </c>
      <c r="M489" s="31">
        <f>SUM('Posting_Inputs'!M24,'Posting_Inputs'!M36,'Posting_Inputs'!M48,'Posting_Inputs'!M60,'Posting_Inputs'!M96,'Posting_Inputs'!M144)</f>
        <v>-2727.2250000000004</v>
      </c>
      <c r="N489" s="31">
        <f>SUM('Posting_Inputs'!N24,'Posting_Inputs'!N36,'Posting_Inputs'!N48,'Posting_Inputs'!N60,'Posting_Inputs'!N96,'Posting_Inputs'!N144)</f>
        <v>-2727.2250000000004</v>
      </c>
      <c r="O489" s="31">
        <f>SUM('Posting_Inputs'!O24,'Posting_Inputs'!O36,'Posting_Inputs'!O48,'Posting_Inputs'!O60,'Posting_Inputs'!O96,'Posting_Inputs'!O144)</f>
        <v>-2727.2250000000004</v>
      </c>
      <c r="P489" s="31">
        <f>SUM('Posting_Inputs'!P24,'Posting_Inputs'!P36,'Posting_Inputs'!P48,'Posting_Inputs'!P60,'Posting_Inputs'!P96,'Posting_Inputs'!P144)</f>
        <v>-3384.9675</v>
      </c>
      <c r="Q489" s="31">
        <f>SUM('Posting_Inputs'!Q24,'Posting_Inputs'!Q36,'Posting_Inputs'!Q48,'Posting_Inputs'!Q60,'Posting_Inputs'!Q96,'Posting_Inputs'!Q144)</f>
        <v>-3384.9675</v>
      </c>
      <c r="R489" s="31">
        <f>SUM('Posting_Inputs'!R24,'Posting_Inputs'!R36,'Posting_Inputs'!R48,'Posting_Inputs'!R60,'Posting_Inputs'!R96,'Posting_Inputs'!R144)</f>
        <v>-3384.9675</v>
      </c>
      <c r="S489" s="31">
        <f>SUM('Posting_Inputs'!S24,'Posting_Inputs'!S36,'Posting_Inputs'!S48,'Posting_Inputs'!S60,'Posting_Inputs'!S96,'Posting_Inputs'!S144)</f>
        <v>-3384.9675</v>
      </c>
    </row>
    <row r="490" ht="22" customHeight="1">
      <c r="A490" s="2" t="str">
        <v>GL.PEOPLE.RV|COMP</v>
      </c>
      <c r="B490" s="6" t="str">
        <v>Employer pension insurance (RV)</v>
      </c>
      <c r="C490" s="2" t="str">
        <v>COMP</v>
      </c>
      <c r="D490" s="2" t="str">
        <v>People costs</v>
      </c>
      <c r="E490" s="32">
        <f>SUM(H490:S490)</f>
        <v>-9384.862500000001</v>
      </c>
      <c r="F490" s="6" t="str">
        <v>People costs / General and administrative</v>
      </c>
      <c r="G490" s="2"/>
      <c r="H490" s="31">
        <f>SUM('Posting_Inputs'!H72,'Posting_Inputs'!H132,'Posting_Inputs'!H180)</f>
        <v>0</v>
      </c>
      <c r="I490" s="31">
        <f>SUM('Posting_Inputs'!I72,'Posting_Inputs'!I132,'Posting_Inputs'!I180)</f>
        <v>0</v>
      </c>
      <c r="J490" s="31">
        <f>SUM('Posting_Inputs'!J72,'Posting_Inputs'!J132,'Posting_Inputs'!J180)</f>
        <v>0</v>
      </c>
      <c r="K490" s="31">
        <f>SUM('Posting_Inputs'!K72,'Posting_Inputs'!K132,'Posting_Inputs'!K180)</f>
        <v>-721.9125</v>
      </c>
      <c r="L490" s="31">
        <f>SUM('Posting_Inputs'!L72,'Posting_Inputs'!L132,'Posting_Inputs'!L180)</f>
        <v>-721.9125</v>
      </c>
      <c r="M490" s="31">
        <f>SUM('Posting_Inputs'!M72,'Posting_Inputs'!M132,'Posting_Inputs'!M180)</f>
        <v>-721.9125</v>
      </c>
      <c r="N490" s="31">
        <f>SUM('Posting_Inputs'!N72,'Posting_Inputs'!N132,'Posting_Inputs'!N180)</f>
        <v>-721.9125</v>
      </c>
      <c r="O490" s="31">
        <f>SUM('Posting_Inputs'!O72,'Posting_Inputs'!O132,'Posting_Inputs'!O180)</f>
        <v>-721.9125</v>
      </c>
      <c r="P490" s="31">
        <f>SUM('Posting_Inputs'!P72,'Posting_Inputs'!P132,'Posting_Inputs'!P180)</f>
        <v>-1443.825</v>
      </c>
      <c r="Q490" s="31">
        <f>SUM('Posting_Inputs'!Q72,'Posting_Inputs'!Q132,'Posting_Inputs'!Q180)</f>
        <v>-1443.825</v>
      </c>
      <c r="R490" s="31">
        <f>SUM('Posting_Inputs'!R72,'Posting_Inputs'!R132,'Posting_Inputs'!R180)</f>
        <v>-1443.825</v>
      </c>
      <c r="S490" s="31">
        <f>SUM('Posting_Inputs'!S72,'Posting_Inputs'!S132,'Posting_Inputs'!S180)</f>
        <v>-1443.825</v>
      </c>
    </row>
    <row r="491" ht="22" customHeight="1">
      <c r="A491" s="2" t="str">
        <v>GL.PEOPLE.RV|PROD</v>
      </c>
      <c r="B491" s="6" t="str">
        <v>Employer pension insurance (RV)</v>
      </c>
      <c r="C491" s="2" t="str">
        <v>PROD</v>
      </c>
      <c r="D491" s="2" t="str">
        <v>People costs</v>
      </c>
      <c r="E491" s="32">
        <f>SUM(H491:S491)</f>
        <v>-5053.3875</v>
      </c>
      <c r="F491" s="6" t="str">
        <v>People costs / General and administrative</v>
      </c>
      <c r="G491" s="2"/>
      <c r="H491" s="31">
        <f>SUM('Posting_Inputs'!H84)</f>
        <v>0</v>
      </c>
      <c r="I491" s="31">
        <f>SUM('Posting_Inputs'!I84)</f>
        <v>0</v>
      </c>
      <c r="J491" s="31">
        <f>SUM('Posting_Inputs'!J84)</f>
        <v>0</v>
      </c>
      <c r="K491" s="31">
        <f>SUM('Posting_Inputs'!K84)</f>
        <v>-561.4875</v>
      </c>
      <c r="L491" s="31">
        <f>SUM('Posting_Inputs'!L84)</f>
        <v>-561.4875</v>
      </c>
      <c r="M491" s="31">
        <f>SUM('Posting_Inputs'!M84)</f>
        <v>-561.4875</v>
      </c>
      <c r="N491" s="31">
        <f>SUM('Posting_Inputs'!N84)</f>
        <v>-561.4875</v>
      </c>
      <c r="O491" s="31">
        <f>SUM('Posting_Inputs'!O84)</f>
        <v>-561.4875</v>
      </c>
      <c r="P491" s="31">
        <f>SUM('Posting_Inputs'!P84)</f>
        <v>-561.4875</v>
      </c>
      <c r="Q491" s="31">
        <f>SUM('Posting_Inputs'!Q84)</f>
        <v>-561.4875</v>
      </c>
      <c r="R491" s="31">
        <f>SUM('Posting_Inputs'!R84)</f>
        <v>-561.4875</v>
      </c>
      <c r="S491" s="31">
        <f>SUM('Posting_Inputs'!S84)</f>
        <v>-561.4875</v>
      </c>
    </row>
    <row r="492" ht="22" customHeight="1">
      <c r="A492" s="2" t="str">
        <v>GL.PEOPLE.RV|MKT</v>
      </c>
      <c r="B492" s="6" t="str">
        <v>Employer pension insurance (RV)</v>
      </c>
      <c r="C492" s="2" t="str">
        <v>MKT</v>
      </c>
      <c r="D492" s="2" t="str">
        <v>People costs</v>
      </c>
      <c r="E492" s="32">
        <f>SUM(H492:S492)</f>
        <v>-4411.687499999999</v>
      </c>
      <c r="F492" s="6" t="str">
        <v>People costs / General and administrative</v>
      </c>
      <c r="G492" s="2"/>
      <c r="H492" s="31">
        <f>SUM('Posting_Inputs'!H108,'Posting_Inputs'!H120)</f>
        <v>0</v>
      </c>
      <c r="I492" s="31">
        <f>SUM('Posting_Inputs'!I108,'Posting_Inputs'!I120)</f>
        <v>0</v>
      </c>
      <c r="J492" s="31">
        <f>SUM('Posting_Inputs'!J108,'Posting_Inputs'!J120)</f>
        <v>0</v>
      </c>
      <c r="K492" s="31">
        <f>SUM('Posting_Inputs'!K108,'Posting_Inputs'!K120)</f>
        <v>0</v>
      </c>
      <c r="L492" s="31">
        <f>SUM('Posting_Inputs'!L108,'Posting_Inputs'!L120)</f>
        <v>0</v>
      </c>
      <c r="M492" s="31">
        <f>SUM('Posting_Inputs'!M108,'Posting_Inputs'!M120)</f>
        <v>0</v>
      </c>
      <c r="N492" s="31">
        <f>SUM('Posting_Inputs'!N108,'Posting_Inputs'!N120)</f>
        <v>0</v>
      </c>
      <c r="O492" s="31">
        <f>SUM('Posting_Inputs'!O108,'Posting_Inputs'!O120)</f>
        <v>-882.3374999999999</v>
      </c>
      <c r="P492" s="31">
        <f>SUM('Posting_Inputs'!P108,'Posting_Inputs'!P120)</f>
        <v>-882.3374999999999</v>
      </c>
      <c r="Q492" s="31">
        <f>SUM('Posting_Inputs'!Q108,'Posting_Inputs'!Q120)</f>
        <v>-882.3374999999999</v>
      </c>
      <c r="R492" s="31">
        <f>SUM('Posting_Inputs'!R108,'Posting_Inputs'!R120)</f>
        <v>-882.3374999999999</v>
      </c>
      <c r="S492" s="31">
        <f>SUM('Posting_Inputs'!S108,'Posting_Inputs'!S120)</f>
        <v>-882.3374999999999</v>
      </c>
    </row>
    <row r="493" ht="22" customHeight="1">
      <c r="A493" s="2" t="str">
        <v>GL.PEOPLE.RV|SUP</v>
      </c>
      <c r="B493" s="6" t="str">
        <v>Employer pension insurance (RV)</v>
      </c>
      <c r="C493" s="2" t="str">
        <v>SUP</v>
      </c>
      <c r="D493" s="2" t="str">
        <v>People costs</v>
      </c>
      <c r="E493" s="32">
        <f>SUM(H493:S493)</f>
        <v>-1082.86875</v>
      </c>
      <c r="F493" s="6" t="str">
        <v>People costs / General and administrative</v>
      </c>
      <c r="G493" s="2"/>
      <c r="H493" s="31">
        <f>SUM('Posting_Inputs'!H156)</f>
        <v>0</v>
      </c>
      <c r="I493" s="31">
        <f>SUM('Posting_Inputs'!I156)</f>
        <v>0</v>
      </c>
      <c r="J493" s="31">
        <f>SUM('Posting_Inputs'!J156)</f>
        <v>0</v>
      </c>
      <c r="K493" s="31">
        <f>SUM('Posting_Inputs'!K156)</f>
        <v>0</v>
      </c>
      <c r="L493" s="31">
        <f>SUM('Posting_Inputs'!L156)</f>
        <v>0</v>
      </c>
      <c r="M493" s="31">
        <f>SUM('Posting_Inputs'!M156)</f>
        <v>0</v>
      </c>
      <c r="N493" s="31">
        <f>SUM('Posting_Inputs'!N156)</f>
        <v>0</v>
      </c>
      <c r="O493" s="31">
        <f>SUM('Posting_Inputs'!O156)</f>
        <v>0</v>
      </c>
      <c r="P493" s="31">
        <f>SUM('Posting_Inputs'!P156)</f>
        <v>0</v>
      </c>
      <c r="Q493" s="31">
        <f>SUM('Posting_Inputs'!Q156)</f>
        <v>-360.95625</v>
      </c>
      <c r="R493" s="31">
        <f>SUM('Posting_Inputs'!R156)</f>
        <v>-360.95625</v>
      </c>
      <c r="S493" s="31">
        <f>SUM('Posting_Inputs'!S156)</f>
        <v>-360.95625</v>
      </c>
    </row>
    <row r="494" ht="22" customHeight="1">
      <c r="A494" s="2" t="str">
        <v>GL.PEOPLE.RV|FIN</v>
      </c>
      <c r="B494" s="6" t="str">
        <v>Employer pension insurance (RV)</v>
      </c>
      <c r="C494" s="2" t="str">
        <v>FIN</v>
      </c>
      <c r="D494" s="2" t="str">
        <v>People costs</v>
      </c>
      <c r="E494" s="32">
        <f>SUM(H494:S494)</f>
        <v>0</v>
      </c>
      <c r="F494" s="6" t="str">
        <v>People costs / General and administrative</v>
      </c>
      <c r="G494" s="2"/>
      <c r="H494" s="31">
        <f>SUM('Posting_Inputs'!H168)</f>
        <v>0</v>
      </c>
      <c r="I494" s="31">
        <f>SUM('Posting_Inputs'!I168)</f>
        <v>0</v>
      </c>
      <c r="J494" s="31">
        <f>SUM('Posting_Inputs'!J168)</f>
        <v>0</v>
      </c>
      <c r="K494" s="31">
        <f>SUM('Posting_Inputs'!K168)</f>
        <v>0</v>
      </c>
      <c r="L494" s="31">
        <f>SUM('Posting_Inputs'!L168)</f>
        <v>0</v>
      </c>
      <c r="M494" s="31">
        <f>SUM('Posting_Inputs'!M168)</f>
        <v>0</v>
      </c>
      <c r="N494" s="31">
        <f>SUM('Posting_Inputs'!N168)</f>
        <v>0</v>
      </c>
      <c r="O494" s="31">
        <f>SUM('Posting_Inputs'!O168)</f>
        <v>0</v>
      </c>
      <c r="P494" s="31">
        <f>SUM('Posting_Inputs'!P168)</f>
        <v>0</v>
      </c>
      <c r="Q494" s="31">
        <f>SUM('Posting_Inputs'!Q168)</f>
        <v>0</v>
      </c>
      <c r="R494" s="31">
        <f>SUM('Posting_Inputs'!R168)</f>
        <v>0</v>
      </c>
      <c r="S494" s="31">
        <f>SUM('Posting_Inputs'!S168)</f>
        <v>0</v>
      </c>
    </row>
    <row r="495" ht="22" customHeight="1">
      <c r="A495" s="2" t="str">
        <v>GL.PEOPLE.RV|SALES</v>
      </c>
      <c r="B495" s="6" t="str">
        <v>Employer pension insurance (RV)</v>
      </c>
      <c r="C495" s="2" t="str">
        <v>SALES</v>
      </c>
      <c r="D495" s="2" t="str">
        <v>People costs</v>
      </c>
      <c r="E495" s="32">
        <f>SUM(H495:S495)</f>
        <v>0</v>
      </c>
      <c r="F495" s="6" t="str">
        <v>People costs / General and administrative</v>
      </c>
      <c r="G495" s="2"/>
      <c r="H495" s="31">
        <f>SUM('Posting_Inputs'!H192)</f>
        <v>0</v>
      </c>
      <c r="I495" s="31">
        <f>SUM('Posting_Inputs'!I192)</f>
        <v>0</v>
      </c>
      <c r="J495" s="31">
        <f>SUM('Posting_Inputs'!J192)</f>
        <v>0</v>
      </c>
      <c r="K495" s="31">
        <f>SUM('Posting_Inputs'!K192)</f>
        <v>0</v>
      </c>
      <c r="L495" s="31">
        <f>SUM('Posting_Inputs'!L192)</f>
        <v>0</v>
      </c>
      <c r="M495" s="31">
        <f>SUM('Posting_Inputs'!M192)</f>
        <v>0</v>
      </c>
      <c r="N495" s="31">
        <f>SUM('Posting_Inputs'!N192)</f>
        <v>0</v>
      </c>
      <c r="O495" s="31">
        <f>SUM('Posting_Inputs'!O192)</f>
        <v>0</v>
      </c>
      <c r="P495" s="31">
        <f>SUM('Posting_Inputs'!P192)</f>
        <v>0</v>
      </c>
      <c r="Q495" s="31">
        <f>SUM('Posting_Inputs'!Q192)</f>
        <v>0</v>
      </c>
      <c r="R495" s="31">
        <f>SUM('Posting_Inputs'!R192)</f>
        <v>0</v>
      </c>
      <c r="S495" s="31">
        <f>SUM('Posting_Inputs'!S192)</f>
        <v>0</v>
      </c>
    </row>
    <row r="496" ht="22" customHeight="1">
      <c r="A496" s="2" t="str">
        <v>GL.PEOPLE.RV|CORP</v>
      </c>
      <c r="B496" s="6" t="str">
        <v>Employer pension insurance (RV)</v>
      </c>
      <c r="C496" s="2" t="str">
        <v>CORP</v>
      </c>
      <c r="D496" s="2" t="str">
        <v>People costs</v>
      </c>
      <c r="E496" s="32">
        <f>SUM(H496:S496)</f>
        <v>0</v>
      </c>
      <c r="F496" s="6" t="str">
        <v>People costs / General and administrative</v>
      </c>
      <c r="G496" s="2"/>
      <c r="H496" s="32">
        <f>0</f>
        <v>0</v>
      </c>
      <c r="I496" s="32">
        <f>0</f>
        <v>0</v>
      </c>
      <c r="J496" s="32">
        <f>0</f>
        <v>0</v>
      </c>
      <c r="K496" s="32">
        <f>0</f>
        <v>0</v>
      </c>
      <c r="L496" s="32">
        <f>0</f>
        <v>0</v>
      </c>
      <c r="M496" s="32">
        <f>0</f>
        <v>0</v>
      </c>
      <c r="N496" s="32">
        <f>0</f>
        <v>0</v>
      </c>
      <c r="O496" s="32">
        <f>0</f>
        <v>0</v>
      </c>
      <c r="P496" s="32">
        <f>0</f>
        <v>0</v>
      </c>
      <c r="Q496" s="32">
        <f>0</f>
        <v>0</v>
      </c>
      <c r="R496" s="32">
        <f>0</f>
        <v>0</v>
      </c>
      <c r="S496" s="32">
        <f>0</f>
        <v>0</v>
      </c>
    </row>
    <row r="497" ht="22" customHeight="1">
      <c r="A497" s="2" t="str">
        <v>GL.PEOPLE.AV|MGMT</v>
      </c>
      <c r="B497" s="6" t="str">
        <v>Employer unemployment insurance (AV)</v>
      </c>
      <c r="C497" s="2" t="str">
        <v>MGMT</v>
      </c>
      <c r="D497" s="2" t="str">
        <v>People costs</v>
      </c>
      <c r="E497" s="32">
        <f>SUM(H497:S497)</f>
        <v>0</v>
      </c>
      <c r="F497" s="6" t="str">
        <v>People costs / General and administrative</v>
      </c>
      <c r="G497" s="2"/>
      <c r="H497" s="31">
        <f>SUM('Posting_Inputs'!H13)</f>
        <v>0</v>
      </c>
      <c r="I497" s="31">
        <f>SUM('Posting_Inputs'!I13)</f>
        <v>0</v>
      </c>
      <c r="J497" s="31">
        <f>SUM('Posting_Inputs'!J13)</f>
        <v>0</v>
      </c>
      <c r="K497" s="31">
        <f>SUM('Posting_Inputs'!K13)</f>
        <v>0</v>
      </c>
      <c r="L497" s="31">
        <f>SUM('Posting_Inputs'!L13)</f>
        <v>0</v>
      </c>
      <c r="M497" s="31">
        <f>SUM('Posting_Inputs'!M13)</f>
        <v>0</v>
      </c>
      <c r="N497" s="31">
        <f>SUM('Posting_Inputs'!N13)</f>
        <v>0</v>
      </c>
      <c r="O497" s="31">
        <f>SUM('Posting_Inputs'!O13)</f>
        <v>0</v>
      </c>
      <c r="P497" s="31">
        <f>SUM('Posting_Inputs'!P13)</f>
        <v>0</v>
      </c>
      <c r="Q497" s="31">
        <f>SUM('Posting_Inputs'!Q13)</f>
        <v>0</v>
      </c>
      <c r="R497" s="31">
        <f>SUM('Posting_Inputs'!R13)</f>
        <v>0</v>
      </c>
      <c r="S497" s="31">
        <f>SUM('Posting_Inputs'!S13)</f>
        <v>0</v>
      </c>
    </row>
    <row r="498" ht="22" customHeight="1">
      <c r="A498" s="2" t="str">
        <v>GL.PEOPLE.AV|ENG</v>
      </c>
      <c r="B498" s="6" t="str">
        <v>Employer unemployment insurance (AV)</v>
      </c>
      <c r="C498" s="2" t="str">
        <v>ENG</v>
      </c>
      <c r="D498" s="2" t="str">
        <v>People costs</v>
      </c>
      <c r="E498" s="32">
        <f>SUM(H498:S498)</f>
        <v>-4303.3575</v>
      </c>
      <c r="F498" s="6" t="str">
        <v>People costs / General and administrative</v>
      </c>
      <c r="G498" s="2"/>
      <c r="H498" s="31">
        <f>SUM('Posting_Inputs'!H25,'Posting_Inputs'!H37,'Posting_Inputs'!H49,'Posting_Inputs'!H61,'Posting_Inputs'!H97,'Posting_Inputs'!H145)</f>
        <v>-100.9125</v>
      </c>
      <c r="I498" s="31">
        <f>SUM('Posting_Inputs'!I25,'Posting_Inputs'!I37,'Posting_Inputs'!I49,'Posting_Inputs'!I61,'Posting_Inputs'!I97,'Posting_Inputs'!I145)</f>
        <v>-201.825</v>
      </c>
      <c r="J498" s="31">
        <f>SUM('Posting_Inputs'!J25,'Posting_Inputs'!J37,'Posting_Inputs'!J49,'Posting_Inputs'!J61,'Posting_Inputs'!J97,'Posting_Inputs'!J145)</f>
        <v>-291.525</v>
      </c>
      <c r="K498" s="31">
        <f>SUM('Posting_Inputs'!K25,'Posting_Inputs'!K37,'Posting_Inputs'!K49,'Posting_Inputs'!K61,'Posting_Inputs'!K97,'Posting_Inputs'!K145)</f>
        <v>-291.525</v>
      </c>
      <c r="L498" s="31">
        <f>SUM('Posting_Inputs'!L25,'Posting_Inputs'!L37,'Posting_Inputs'!L49,'Posting_Inputs'!L61,'Posting_Inputs'!L97,'Posting_Inputs'!L145)</f>
        <v>-381.225</v>
      </c>
      <c r="M498" s="31">
        <f>SUM('Posting_Inputs'!M25,'Posting_Inputs'!M37,'Posting_Inputs'!M49,'Posting_Inputs'!M61,'Posting_Inputs'!M97,'Posting_Inputs'!M145)</f>
        <v>-381.225</v>
      </c>
      <c r="N498" s="31">
        <f>SUM('Posting_Inputs'!N25,'Posting_Inputs'!N37,'Posting_Inputs'!N49,'Posting_Inputs'!N61,'Posting_Inputs'!N97,'Posting_Inputs'!N145)</f>
        <v>-381.225</v>
      </c>
      <c r="O498" s="31">
        <f>SUM('Posting_Inputs'!O25,'Posting_Inputs'!O37,'Posting_Inputs'!O49,'Posting_Inputs'!O61,'Posting_Inputs'!O97,'Posting_Inputs'!O145)</f>
        <v>-381.225</v>
      </c>
      <c r="P498" s="31">
        <f>SUM('Posting_Inputs'!P25,'Posting_Inputs'!P37,'Posting_Inputs'!P49,'Posting_Inputs'!P61,'Posting_Inputs'!P97,'Posting_Inputs'!P145)</f>
        <v>-473.1675</v>
      </c>
      <c r="Q498" s="31">
        <f>SUM('Posting_Inputs'!Q25,'Posting_Inputs'!Q37,'Posting_Inputs'!Q49,'Posting_Inputs'!Q61,'Posting_Inputs'!Q97,'Posting_Inputs'!Q145)</f>
        <v>-473.1675</v>
      </c>
      <c r="R498" s="31">
        <f>SUM('Posting_Inputs'!R25,'Posting_Inputs'!R37,'Posting_Inputs'!R49,'Posting_Inputs'!R61,'Posting_Inputs'!R97,'Posting_Inputs'!R145)</f>
        <v>-473.1675</v>
      </c>
      <c r="S498" s="31">
        <f>SUM('Posting_Inputs'!S25,'Posting_Inputs'!S37,'Posting_Inputs'!S49,'Posting_Inputs'!S61,'Posting_Inputs'!S97,'Posting_Inputs'!S145)</f>
        <v>-473.1675</v>
      </c>
    </row>
    <row r="499" ht="22" customHeight="1">
      <c r="A499" s="2" t="str">
        <v>GL.PEOPLE.AV|COMP</v>
      </c>
      <c r="B499" s="6" t="str">
        <v>Employer unemployment insurance (AV)</v>
      </c>
      <c r="C499" s="2" t="str">
        <v>COMP</v>
      </c>
      <c r="D499" s="2" t="str">
        <v>People costs</v>
      </c>
      <c r="E499" s="32">
        <f>SUM(H499:S499)</f>
        <v>-1311.8625</v>
      </c>
      <c r="F499" s="6" t="str">
        <v>People costs / General and administrative</v>
      </c>
      <c r="G499" s="2"/>
      <c r="H499" s="31">
        <f>SUM('Posting_Inputs'!H73,'Posting_Inputs'!H133,'Posting_Inputs'!H181)</f>
        <v>0</v>
      </c>
      <c r="I499" s="31">
        <f>SUM('Posting_Inputs'!I73,'Posting_Inputs'!I133,'Posting_Inputs'!I181)</f>
        <v>0</v>
      </c>
      <c r="J499" s="31">
        <f>SUM('Posting_Inputs'!J73,'Posting_Inputs'!J133,'Posting_Inputs'!J181)</f>
        <v>0</v>
      </c>
      <c r="K499" s="31">
        <f>SUM('Posting_Inputs'!K73,'Posting_Inputs'!K133,'Posting_Inputs'!K181)</f>
        <v>-100.9125</v>
      </c>
      <c r="L499" s="31">
        <f>SUM('Posting_Inputs'!L73,'Posting_Inputs'!L133,'Posting_Inputs'!L181)</f>
        <v>-100.9125</v>
      </c>
      <c r="M499" s="31">
        <f>SUM('Posting_Inputs'!M73,'Posting_Inputs'!M133,'Posting_Inputs'!M181)</f>
        <v>-100.9125</v>
      </c>
      <c r="N499" s="31">
        <f>SUM('Posting_Inputs'!N73,'Posting_Inputs'!N133,'Posting_Inputs'!N181)</f>
        <v>-100.9125</v>
      </c>
      <c r="O499" s="31">
        <f>SUM('Posting_Inputs'!O73,'Posting_Inputs'!O133,'Posting_Inputs'!O181)</f>
        <v>-100.9125</v>
      </c>
      <c r="P499" s="31">
        <f>SUM('Posting_Inputs'!P73,'Posting_Inputs'!P133,'Posting_Inputs'!P181)</f>
        <v>-201.825</v>
      </c>
      <c r="Q499" s="31">
        <f>SUM('Posting_Inputs'!Q73,'Posting_Inputs'!Q133,'Posting_Inputs'!Q181)</f>
        <v>-201.825</v>
      </c>
      <c r="R499" s="31">
        <f>SUM('Posting_Inputs'!R73,'Posting_Inputs'!R133,'Posting_Inputs'!R181)</f>
        <v>-201.825</v>
      </c>
      <c r="S499" s="31">
        <f>SUM('Posting_Inputs'!S73,'Posting_Inputs'!S133,'Posting_Inputs'!S181)</f>
        <v>-201.825</v>
      </c>
    </row>
    <row r="500" ht="22" customHeight="1">
      <c r="A500" s="2" t="str">
        <v>GL.PEOPLE.AV|PROD</v>
      </c>
      <c r="B500" s="6" t="str">
        <v>Employer unemployment insurance (AV)</v>
      </c>
      <c r="C500" s="2" t="str">
        <v>PROD</v>
      </c>
      <c r="D500" s="2" t="str">
        <v>People costs</v>
      </c>
      <c r="E500" s="32">
        <f>SUM(H500:S500)</f>
        <v>-706.3874999999999</v>
      </c>
      <c r="F500" s="6" t="str">
        <v>People costs / General and administrative</v>
      </c>
      <c r="G500" s="2"/>
      <c r="H500" s="31">
        <f>SUM('Posting_Inputs'!H85)</f>
        <v>0</v>
      </c>
      <c r="I500" s="31">
        <f>SUM('Posting_Inputs'!I85)</f>
        <v>0</v>
      </c>
      <c r="J500" s="31">
        <f>SUM('Posting_Inputs'!J85)</f>
        <v>0</v>
      </c>
      <c r="K500" s="31">
        <f>SUM('Posting_Inputs'!K85)</f>
        <v>-78.4875</v>
      </c>
      <c r="L500" s="31">
        <f>SUM('Posting_Inputs'!L85)</f>
        <v>-78.4875</v>
      </c>
      <c r="M500" s="31">
        <f>SUM('Posting_Inputs'!M85)</f>
        <v>-78.4875</v>
      </c>
      <c r="N500" s="31">
        <f>SUM('Posting_Inputs'!N85)</f>
        <v>-78.4875</v>
      </c>
      <c r="O500" s="31">
        <f>SUM('Posting_Inputs'!O85)</f>
        <v>-78.4875</v>
      </c>
      <c r="P500" s="31">
        <f>SUM('Posting_Inputs'!P85)</f>
        <v>-78.4875</v>
      </c>
      <c r="Q500" s="31">
        <f>SUM('Posting_Inputs'!Q85)</f>
        <v>-78.4875</v>
      </c>
      <c r="R500" s="31">
        <f>SUM('Posting_Inputs'!R85)</f>
        <v>-78.4875</v>
      </c>
      <c r="S500" s="31">
        <f>SUM('Posting_Inputs'!S85)</f>
        <v>-78.4875</v>
      </c>
    </row>
    <row r="501" ht="22" customHeight="1">
      <c r="A501" s="2" t="str">
        <v>GL.PEOPLE.AV|MKT</v>
      </c>
      <c r="B501" s="6" t="str">
        <v>Employer unemployment insurance (AV)</v>
      </c>
      <c r="C501" s="2" t="str">
        <v>MKT</v>
      </c>
      <c r="D501" s="2" t="str">
        <v>People costs</v>
      </c>
      <c r="E501" s="32">
        <f>SUM(H501:S501)</f>
        <v>-616.6874999999999</v>
      </c>
      <c r="F501" s="6" t="str">
        <v>People costs / General and administrative</v>
      </c>
      <c r="G501" s="2"/>
      <c r="H501" s="31">
        <f>SUM('Posting_Inputs'!H109,'Posting_Inputs'!H121)</f>
        <v>0</v>
      </c>
      <c r="I501" s="31">
        <f>SUM('Posting_Inputs'!I109,'Posting_Inputs'!I121)</f>
        <v>0</v>
      </c>
      <c r="J501" s="31">
        <f>SUM('Posting_Inputs'!J109,'Posting_Inputs'!J121)</f>
        <v>0</v>
      </c>
      <c r="K501" s="31">
        <f>SUM('Posting_Inputs'!K109,'Posting_Inputs'!K121)</f>
        <v>0</v>
      </c>
      <c r="L501" s="31">
        <f>SUM('Posting_Inputs'!L109,'Posting_Inputs'!L121)</f>
        <v>0</v>
      </c>
      <c r="M501" s="31">
        <f>SUM('Posting_Inputs'!M109,'Posting_Inputs'!M121)</f>
        <v>0</v>
      </c>
      <c r="N501" s="31">
        <f>SUM('Posting_Inputs'!N109,'Posting_Inputs'!N121)</f>
        <v>0</v>
      </c>
      <c r="O501" s="31">
        <f>SUM('Posting_Inputs'!O109,'Posting_Inputs'!O121)</f>
        <v>-123.33749999999998</v>
      </c>
      <c r="P501" s="31">
        <f>SUM('Posting_Inputs'!P109,'Posting_Inputs'!P121)</f>
        <v>-123.33749999999998</v>
      </c>
      <c r="Q501" s="31">
        <f>SUM('Posting_Inputs'!Q109,'Posting_Inputs'!Q121)</f>
        <v>-123.33749999999998</v>
      </c>
      <c r="R501" s="31">
        <f>SUM('Posting_Inputs'!R109,'Posting_Inputs'!R121)</f>
        <v>-123.33749999999998</v>
      </c>
      <c r="S501" s="31">
        <f>SUM('Posting_Inputs'!S109,'Posting_Inputs'!S121)</f>
        <v>-123.33749999999998</v>
      </c>
    </row>
    <row r="502" ht="22" customHeight="1">
      <c r="A502" s="2" t="str">
        <v>GL.PEOPLE.AV|SUP</v>
      </c>
      <c r="B502" s="6" t="str">
        <v>Employer unemployment insurance (AV)</v>
      </c>
      <c r="C502" s="2" t="str">
        <v>SUP</v>
      </c>
      <c r="D502" s="2" t="str">
        <v>People costs</v>
      </c>
      <c r="E502" s="32">
        <f>SUM(H502:S502)</f>
        <v>-151.36874999999998</v>
      </c>
      <c r="F502" s="6" t="str">
        <v>People costs / General and administrative</v>
      </c>
      <c r="G502" s="2"/>
      <c r="H502" s="31">
        <f>SUM('Posting_Inputs'!H157)</f>
        <v>0</v>
      </c>
      <c r="I502" s="31">
        <f>SUM('Posting_Inputs'!I157)</f>
        <v>0</v>
      </c>
      <c r="J502" s="31">
        <f>SUM('Posting_Inputs'!J157)</f>
        <v>0</v>
      </c>
      <c r="K502" s="31">
        <f>SUM('Posting_Inputs'!K157)</f>
        <v>0</v>
      </c>
      <c r="L502" s="31">
        <f>SUM('Posting_Inputs'!L157)</f>
        <v>0</v>
      </c>
      <c r="M502" s="31">
        <f>SUM('Posting_Inputs'!M157)</f>
        <v>0</v>
      </c>
      <c r="N502" s="31">
        <f>SUM('Posting_Inputs'!N157)</f>
        <v>0</v>
      </c>
      <c r="O502" s="31">
        <f>SUM('Posting_Inputs'!O157)</f>
        <v>0</v>
      </c>
      <c r="P502" s="31">
        <f>SUM('Posting_Inputs'!P157)</f>
        <v>0</v>
      </c>
      <c r="Q502" s="31">
        <f>SUM('Posting_Inputs'!Q157)</f>
        <v>-50.45625</v>
      </c>
      <c r="R502" s="31">
        <f>SUM('Posting_Inputs'!R157)</f>
        <v>-50.45625</v>
      </c>
      <c r="S502" s="31">
        <f>SUM('Posting_Inputs'!S157)</f>
        <v>-50.45625</v>
      </c>
    </row>
    <row r="503" ht="22" customHeight="1">
      <c r="A503" s="2" t="str">
        <v>GL.PEOPLE.AV|FIN</v>
      </c>
      <c r="B503" s="6" t="str">
        <v>Employer unemployment insurance (AV)</v>
      </c>
      <c r="C503" s="2" t="str">
        <v>FIN</v>
      </c>
      <c r="D503" s="2" t="str">
        <v>People costs</v>
      </c>
      <c r="E503" s="32">
        <f>SUM(H503:S503)</f>
        <v>0</v>
      </c>
      <c r="F503" s="6" t="str">
        <v>People costs / General and administrative</v>
      </c>
      <c r="G503" s="2"/>
      <c r="H503" s="31">
        <f>SUM('Posting_Inputs'!H169)</f>
        <v>0</v>
      </c>
      <c r="I503" s="31">
        <f>SUM('Posting_Inputs'!I169)</f>
        <v>0</v>
      </c>
      <c r="J503" s="31">
        <f>SUM('Posting_Inputs'!J169)</f>
        <v>0</v>
      </c>
      <c r="K503" s="31">
        <f>SUM('Posting_Inputs'!K169)</f>
        <v>0</v>
      </c>
      <c r="L503" s="31">
        <f>SUM('Posting_Inputs'!L169)</f>
        <v>0</v>
      </c>
      <c r="M503" s="31">
        <f>SUM('Posting_Inputs'!M169)</f>
        <v>0</v>
      </c>
      <c r="N503" s="31">
        <f>SUM('Posting_Inputs'!N169)</f>
        <v>0</v>
      </c>
      <c r="O503" s="31">
        <f>SUM('Posting_Inputs'!O169)</f>
        <v>0</v>
      </c>
      <c r="P503" s="31">
        <f>SUM('Posting_Inputs'!P169)</f>
        <v>0</v>
      </c>
      <c r="Q503" s="31">
        <f>SUM('Posting_Inputs'!Q169)</f>
        <v>0</v>
      </c>
      <c r="R503" s="31">
        <f>SUM('Posting_Inputs'!R169)</f>
        <v>0</v>
      </c>
      <c r="S503" s="31">
        <f>SUM('Posting_Inputs'!S169)</f>
        <v>0</v>
      </c>
    </row>
    <row r="504" ht="22" customHeight="1">
      <c r="A504" s="2" t="str">
        <v>GL.PEOPLE.AV|SALES</v>
      </c>
      <c r="B504" s="6" t="str">
        <v>Employer unemployment insurance (AV)</v>
      </c>
      <c r="C504" s="2" t="str">
        <v>SALES</v>
      </c>
      <c r="D504" s="2" t="str">
        <v>People costs</v>
      </c>
      <c r="E504" s="32">
        <f>SUM(H504:S504)</f>
        <v>0</v>
      </c>
      <c r="F504" s="6" t="str">
        <v>People costs / General and administrative</v>
      </c>
      <c r="G504" s="2"/>
      <c r="H504" s="31">
        <f>SUM('Posting_Inputs'!H193)</f>
        <v>0</v>
      </c>
      <c r="I504" s="31">
        <f>SUM('Posting_Inputs'!I193)</f>
        <v>0</v>
      </c>
      <c r="J504" s="31">
        <f>SUM('Posting_Inputs'!J193)</f>
        <v>0</v>
      </c>
      <c r="K504" s="31">
        <f>SUM('Posting_Inputs'!K193)</f>
        <v>0</v>
      </c>
      <c r="L504" s="31">
        <f>SUM('Posting_Inputs'!L193)</f>
        <v>0</v>
      </c>
      <c r="M504" s="31">
        <f>SUM('Posting_Inputs'!M193)</f>
        <v>0</v>
      </c>
      <c r="N504" s="31">
        <f>SUM('Posting_Inputs'!N193)</f>
        <v>0</v>
      </c>
      <c r="O504" s="31">
        <f>SUM('Posting_Inputs'!O193)</f>
        <v>0</v>
      </c>
      <c r="P504" s="31">
        <f>SUM('Posting_Inputs'!P193)</f>
        <v>0</v>
      </c>
      <c r="Q504" s="31">
        <f>SUM('Posting_Inputs'!Q193)</f>
        <v>0</v>
      </c>
      <c r="R504" s="31">
        <f>SUM('Posting_Inputs'!R193)</f>
        <v>0</v>
      </c>
      <c r="S504" s="31">
        <f>SUM('Posting_Inputs'!S193)</f>
        <v>0</v>
      </c>
    </row>
    <row r="505" ht="22" customHeight="1">
      <c r="A505" s="2" t="str">
        <v>GL.PEOPLE.AV|CORP</v>
      </c>
      <c r="B505" s="6" t="str">
        <v>Employer unemployment insurance (AV)</v>
      </c>
      <c r="C505" s="2" t="str">
        <v>CORP</v>
      </c>
      <c r="D505" s="2" t="str">
        <v>People costs</v>
      </c>
      <c r="E505" s="32">
        <f>SUM(H505:S505)</f>
        <v>0</v>
      </c>
      <c r="F505" s="6" t="str">
        <v>People costs / General and administrative</v>
      </c>
      <c r="G505" s="2"/>
      <c r="H505" s="32">
        <f>0</f>
        <v>0</v>
      </c>
      <c r="I505" s="32">
        <f>0</f>
        <v>0</v>
      </c>
      <c r="J505" s="32">
        <f>0</f>
        <v>0</v>
      </c>
      <c r="K505" s="32">
        <f>0</f>
        <v>0</v>
      </c>
      <c r="L505" s="32">
        <f>0</f>
        <v>0</v>
      </c>
      <c r="M505" s="32">
        <f>0</f>
        <v>0</v>
      </c>
      <c r="N505" s="32">
        <f>0</f>
        <v>0</v>
      </c>
      <c r="O505" s="32">
        <f>0</f>
        <v>0</v>
      </c>
      <c r="P505" s="32">
        <f>0</f>
        <v>0</v>
      </c>
      <c r="Q505" s="32">
        <f>0</f>
        <v>0</v>
      </c>
      <c r="R505" s="32">
        <f>0</f>
        <v>0</v>
      </c>
      <c r="S505" s="32">
        <f>0</f>
        <v>0</v>
      </c>
    </row>
    <row r="506" ht="22" customHeight="1">
      <c r="A506" s="2" t="str">
        <v>GL.PEOPLE.KV|MGMT</v>
      </c>
      <c r="B506" s="6" t="str">
        <v>Employer health insurance (KV)</v>
      </c>
      <c r="C506" s="2" t="str">
        <v>MGMT</v>
      </c>
      <c r="D506" s="2" t="str">
        <v>People costs</v>
      </c>
      <c r="E506" s="32">
        <f>SUM(H506:S506)</f>
        <v>0</v>
      </c>
      <c r="F506" s="6" t="str">
        <v>People costs / General and administrative</v>
      </c>
      <c r="G506" s="2"/>
      <c r="H506" s="31">
        <f>SUM('Posting_Inputs'!H14)</f>
        <v>0</v>
      </c>
      <c r="I506" s="31">
        <f>SUM('Posting_Inputs'!I14)</f>
        <v>0</v>
      </c>
      <c r="J506" s="31">
        <f>SUM('Posting_Inputs'!J14)</f>
        <v>0</v>
      </c>
      <c r="K506" s="31">
        <f>SUM('Posting_Inputs'!K14)</f>
        <v>0</v>
      </c>
      <c r="L506" s="31">
        <f>SUM('Posting_Inputs'!L14)</f>
        <v>0</v>
      </c>
      <c r="M506" s="31">
        <f>SUM('Posting_Inputs'!M14)</f>
        <v>0</v>
      </c>
      <c r="N506" s="31">
        <f>SUM('Posting_Inputs'!N14)</f>
        <v>0</v>
      </c>
      <c r="O506" s="31">
        <f>SUM('Posting_Inputs'!O14)</f>
        <v>0</v>
      </c>
      <c r="P506" s="31">
        <f>SUM('Posting_Inputs'!P14)</f>
        <v>0</v>
      </c>
      <c r="Q506" s="31">
        <f>SUM('Posting_Inputs'!Q14)</f>
        <v>0</v>
      </c>
      <c r="R506" s="31">
        <f>SUM('Posting_Inputs'!R14)</f>
        <v>0</v>
      </c>
      <c r="S506" s="31">
        <f>SUM('Posting_Inputs'!S14)</f>
        <v>0</v>
      </c>
    </row>
    <row r="507" ht="22" customHeight="1">
      <c r="A507" s="2" t="str">
        <v>GL.PEOPLE.KV|ENG</v>
      </c>
      <c r="B507" s="6" t="str">
        <v>Employer health insurance (KV)</v>
      </c>
      <c r="C507" s="2" t="str">
        <v>ENG</v>
      </c>
      <c r="D507" s="2" t="str">
        <v>People costs</v>
      </c>
      <c r="E507" s="32">
        <f>SUM(H507:S507)</f>
        <v>-25388.4375</v>
      </c>
      <c r="F507" s="6" t="str">
        <v>People costs / General and administrative</v>
      </c>
      <c r="G507" s="2"/>
      <c r="H507" s="31">
        <f>SUM('Posting_Inputs'!H26,'Posting_Inputs'!H38,'Posting_Inputs'!H50,'Posting_Inputs'!H62,'Posting_Inputs'!H98,'Posting_Inputs'!H146)</f>
        <v>-564.1875</v>
      </c>
      <c r="I507" s="31">
        <f>SUM('Posting_Inputs'!I26,'Posting_Inputs'!I38,'Posting_Inputs'!I50,'Posting_Inputs'!I62,'Posting_Inputs'!I98,'Posting_Inputs'!I146)</f>
        <v>-1128.375</v>
      </c>
      <c r="J507" s="31">
        <f>SUM('Posting_Inputs'!J26,'Posting_Inputs'!J38,'Posting_Inputs'!J50,'Posting_Inputs'!J62,'Posting_Inputs'!J98,'Posting_Inputs'!J146)</f>
        <v>-1692.5625</v>
      </c>
      <c r="K507" s="31">
        <f>SUM('Posting_Inputs'!K26,'Posting_Inputs'!K38,'Posting_Inputs'!K50,'Posting_Inputs'!K62,'Posting_Inputs'!K98,'Posting_Inputs'!K146)</f>
        <v>-1692.5625</v>
      </c>
      <c r="L507" s="31">
        <f>SUM('Posting_Inputs'!L26,'Posting_Inputs'!L38,'Posting_Inputs'!L50,'Posting_Inputs'!L62,'Posting_Inputs'!L98,'Posting_Inputs'!L146)</f>
        <v>-2256.75</v>
      </c>
      <c r="M507" s="31">
        <f>SUM('Posting_Inputs'!M26,'Posting_Inputs'!M38,'Posting_Inputs'!M50,'Posting_Inputs'!M62,'Posting_Inputs'!M98,'Posting_Inputs'!M146)</f>
        <v>-2256.75</v>
      </c>
      <c r="N507" s="31">
        <f>SUM('Posting_Inputs'!N26,'Posting_Inputs'!N38,'Posting_Inputs'!N50,'Posting_Inputs'!N62,'Posting_Inputs'!N98,'Posting_Inputs'!N146)</f>
        <v>-2256.75</v>
      </c>
      <c r="O507" s="31">
        <f>SUM('Posting_Inputs'!O26,'Posting_Inputs'!O38,'Posting_Inputs'!O50,'Posting_Inputs'!O62,'Posting_Inputs'!O98,'Posting_Inputs'!O146)</f>
        <v>-2256.75</v>
      </c>
      <c r="P507" s="31">
        <f>SUM('Posting_Inputs'!P26,'Posting_Inputs'!P38,'Posting_Inputs'!P50,'Posting_Inputs'!P62,'Posting_Inputs'!P98,'Posting_Inputs'!P146)</f>
        <v>-2820.9375</v>
      </c>
      <c r="Q507" s="31">
        <f>SUM('Posting_Inputs'!Q26,'Posting_Inputs'!Q38,'Posting_Inputs'!Q50,'Posting_Inputs'!Q62,'Posting_Inputs'!Q98,'Posting_Inputs'!Q146)</f>
        <v>-2820.9375</v>
      </c>
      <c r="R507" s="31">
        <f>SUM('Posting_Inputs'!R26,'Posting_Inputs'!R38,'Posting_Inputs'!R50,'Posting_Inputs'!R62,'Posting_Inputs'!R98,'Posting_Inputs'!R146)</f>
        <v>-2820.9375</v>
      </c>
      <c r="S507" s="31">
        <f>SUM('Posting_Inputs'!S26,'Posting_Inputs'!S38,'Posting_Inputs'!S50,'Posting_Inputs'!S62,'Posting_Inputs'!S98,'Posting_Inputs'!S146)</f>
        <v>-2820.9375</v>
      </c>
    </row>
    <row r="508" ht="22" customHeight="1">
      <c r="A508" s="2" t="str">
        <v>GL.PEOPLE.KV|COMP</v>
      </c>
      <c r="B508" s="6" t="str">
        <v>Employer health insurance (KV)</v>
      </c>
      <c r="C508" s="2" t="str">
        <v>COMP</v>
      </c>
      <c r="D508" s="2" t="str">
        <v>People costs</v>
      </c>
      <c r="E508" s="32">
        <f>SUM(H508:S508)</f>
        <v>-7334.4375</v>
      </c>
      <c r="F508" s="6" t="str">
        <v>People costs / General and administrative</v>
      </c>
      <c r="G508" s="2"/>
      <c r="H508" s="31">
        <f>SUM('Posting_Inputs'!H74,'Posting_Inputs'!H134,'Posting_Inputs'!H182)</f>
        <v>0</v>
      </c>
      <c r="I508" s="31">
        <f>SUM('Posting_Inputs'!I74,'Posting_Inputs'!I134,'Posting_Inputs'!I182)</f>
        <v>0</v>
      </c>
      <c r="J508" s="31">
        <f>SUM('Posting_Inputs'!J74,'Posting_Inputs'!J134,'Posting_Inputs'!J182)</f>
        <v>0</v>
      </c>
      <c r="K508" s="31">
        <f>SUM('Posting_Inputs'!K74,'Posting_Inputs'!K134,'Posting_Inputs'!K182)</f>
        <v>-564.1875</v>
      </c>
      <c r="L508" s="31">
        <f>SUM('Posting_Inputs'!L74,'Posting_Inputs'!L134,'Posting_Inputs'!L182)</f>
        <v>-564.1875</v>
      </c>
      <c r="M508" s="31">
        <f>SUM('Posting_Inputs'!M74,'Posting_Inputs'!M134,'Posting_Inputs'!M182)</f>
        <v>-564.1875</v>
      </c>
      <c r="N508" s="31">
        <f>SUM('Posting_Inputs'!N74,'Posting_Inputs'!N134,'Posting_Inputs'!N182)</f>
        <v>-564.1875</v>
      </c>
      <c r="O508" s="31">
        <f>SUM('Posting_Inputs'!O74,'Posting_Inputs'!O134,'Posting_Inputs'!O182)</f>
        <v>-564.1875</v>
      </c>
      <c r="P508" s="31">
        <f>SUM('Posting_Inputs'!P74,'Posting_Inputs'!P134,'Posting_Inputs'!P182)</f>
        <v>-1128.375</v>
      </c>
      <c r="Q508" s="31">
        <f>SUM('Posting_Inputs'!Q74,'Posting_Inputs'!Q134,'Posting_Inputs'!Q182)</f>
        <v>-1128.375</v>
      </c>
      <c r="R508" s="31">
        <f>SUM('Posting_Inputs'!R74,'Posting_Inputs'!R134,'Posting_Inputs'!R182)</f>
        <v>-1128.375</v>
      </c>
      <c r="S508" s="31">
        <f>SUM('Posting_Inputs'!S74,'Posting_Inputs'!S134,'Posting_Inputs'!S182)</f>
        <v>-1128.375</v>
      </c>
    </row>
    <row r="509" ht="22" customHeight="1">
      <c r="A509" s="2" t="str">
        <v>GL.PEOPLE.KV|PROD</v>
      </c>
      <c r="B509" s="6" t="str">
        <v>Employer health insurance (KV)</v>
      </c>
      <c r="C509" s="2" t="str">
        <v>PROD</v>
      </c>
      <c r="D509" s="2" t="str">
        <v>People costs</v>
      </c>
      <c r="E509" s="32">
        <f>SUM(H509:S509)</f>
        <v>-4808.868750000001</v>
      </c>
      <c r="F509" s="6" t="str">
        <v>People costs / General and administrative</v>
      </c>
      <c r="G509" s="2"/>
      <c r="H509" s="31">
        <f>SUM('Posting_Inputs'!H86)</f>
        <v>0</v>
      </c>
      <c r="I509" s="31">
        <f>SUM('Posting_Inputs'!I86)</f>
        <v>0</v>
      </c>
      <c r="J509" s="31">
        <f>SUM('Posting_Inputs'!J86)</f>
        <v>0</v>
      </c>
      <c r="K509" s="31">
        <f>SUM('Posting_Inputs'!K86)</f>
        <v>-534.31875</v>
      </c>
      <c r="L509" s="31">
        <f>SUM('Posting_Inputs'!L86)</f>
        <v>-534.31875</v>
      </c>
      <c r="M509" s="31">
        <f>SUM('Posting_Inputs'!M86)</f>
        <v>-534.31875</v>
      </c>
      <c r="N509" s="31">
        <f>SUM('Posting_Inputs'!N86)</f>
        <v>-534.31875</v>
      </c>
      <c r="O509" s="31">
        <f>SUM('Posting_Inputs'!O86)</f>
        <v>-534.31875</v>
      </c>
      <c r="P509" s="31">
        <f>SUM('Posting_Inputs'!P86)</f>
        <v>-534.31875</v>
      </c>
      <c r="Q509" s="31">
        <f>SUM('Posting_Inputs'!Q86)</f>
        <v>-534.31875</v>
      </c>
      <c r="R509" s="31">
        <f>SUM('Posting_Inputs'!R86)</f>
        <v>-534.31875</v>
      </c>
      <c r="S509" s="31">
        <f>SUM('Posting_Inputs'!S86)</f>
        <v>-534.31875</v>
      </c>
    </row>
    <row r="510" ht="22" customHeight="1">
      <c r="A510" s="2" t="str">
        <v>GL.PEOPLE.KV|MKT</v>
      </c>
      <c r="B510" s="6" t="str">
        <v>Employer health insurance (KV)</v>
      </c>
      <c r="C510" s="2" t="str">
        <v>MKT</v>
      </c>
      <c r="D510" s="2" t="str">
        <v>People costs</v>
      </c>
      <c r="E510" s="32">
        <f>SUM(H510:S510)</f>
        <v>-4198.218749999998</v>
      </c>
      <c r="F510" s="6" t="str">
        <v>People costs / General and administrative</v>
      </c>
      <c r="G510" s="2"/>
      <c r="H510" s="31">
        <f>SUM('Posting_Inputs'!H110,'Posting_Inputs'!H122)</f>
        <v>0</v>
      </c>
      <c r="I510" s="31">
        <f>SUM('Posting_Inputs'!I110,'Posting_Inputs'!I122)</f>
        <v>0</v>
      </c>
      <c r="J510" s="31">
        <f>SUM('Posting_Inputs'!J110,'Posting_Inputs'!J122)</f>
        <v>0</v>
      </c>
      <c r="K510" s="31">
        <f>SUM('Posting_Inputs'!K110,'Posting_Inputs'!K122)</f>
        <v>0</v>
      </c>
      <c r="L510" s="31">
        <f>SUM('Posting_Inputs'!L110,'Posting_Inputs'!L122)</f>
        <v>0</v>
      </c>
      <c r="M510" s="31">
        <f>SUM('Posting_Inputs'!M110,'Posting_Inputs'!M122)</f>
        <v>0</v>
      </c>
      <c r="N510" s="31">
        <f>SUM('Posting_Inputs'!N110,'Posting_Inputs'!N122)</f>
        <v>0</v>
      </c>
      <c r="O510" s="31">
        <f>SUM('Posting_Inputs'!O110,'Posting_Inputs'!O122)</f>
        <v>-839.6437499999997</v>
      </c>
      <c r="P510" s="31">
        <f>SUM('Posting_Inputs'!P110,'Posting_Inputs'!P122)</f>
        <v>-839.6437499999997</v>
      </c>
      <c r="Q510" s="31">
        <f>SUM('Posting_Inputs'!Q110,'Posting_Inputs'!Q122)</f>
        <v>-839.6437499999997</v>
      </c>
      <c r="R510" s="31">
        <f>SUM('Posting_Inputs'!R110,'Posting_Inputs'!R122)</f>
        <v>-839.6437499999997</v>
      </c>
      <c r="S510" s="31">
        <f>SUM('Posting_Inputs'!S110,'Posting_Inputs'!S122)</f>
        <v>-839.6437499999997</v>
      </c>
    </row>
    <row r="511" ht="22" customHeight="1">
      <c r="A511" s="2" t="str">
        <v>GL.PEOPLE.KV|SUP</v>
      </c>
      <c r="B511" s="6" t="str">
        <v>Employer health insurance (KV)</v>
      </c>
      <c r="C511" s="2" t="str">
        <v>SUP</v>
      </c>
      <c r="D511" s="2" t="str">
        <v>People costs</v>
      </c>
      <c r="E511" s="32">
        <f>SUM(H511:S511)</f>
        <v>-1030.471875</v>
      </c>
      <c r="F511" s="6" t="str">
        <v>People costs / General and administrative</v>
      </c>
      <c r="G511" s="2"/>
      <c r="H511" s="31">
        <f>SUM('Posting_Inputs'!H158)</f>
        <v>0</v>
      </c>
      <c r="I511" s="31">
        <f>SUM('Posting_Inputs'!I158)</f>
        <v>0</v>
      </c>
      <c r="J511" s="31">
        <f>SUM('Posting_Inputs'!J158)</f>
        <v>0</v>
      </c>
      <c r="K511" s="31">
        <f>SUM('Posting_Inputs'!K158)</f>
        <v>0</v>
      </c>
      <c r="L511" s="31">
        <f>SUM('Posting_Inputs'!L158)</f>
        <v>0</v>
      </c>
      <c r="M511" s="31">
        <f>SUM('Posting_Inputs'!M158)</f>
        <v>0</v>
      </c>
      <c r="N511" s="31">
        <f>SUM('Posting_Inputs'!N158)</f>
        <v>0</v>
      </c>
      <c r="O511" s="31">
        <f>SUM('Posting_Inputs'!O158)</f>
        <v>0</v>
      </c>
      <c r="P511" s="31">
        <f>SUM('Posting_Inputs'!P158)</f>
        <v>0</v>
      </c>
      <c r="Q511" s="31">
        <f>SUM('Posting_Inputs'!Q158)</f>
        <v>-343.49062499999997</v>
      </c>
      <c r="R511" s="31">
        <f>SUM('Posting_Inputs'!R158)</f>
        <v>-343.49062499999997</v>
      </c>
      <c r="S511" s="31">
        <f>SUM('Posting_Inputs'!S158)</f>
        <v>-343.49062499999997</v>
      </c>
    </row>
    <row r="512" ht="22" customHeight="1">
      <c r="A512" s="2" t="str">
        <v>GL.PEOPLE.KV|FIN</v>
      </c>
      <c r="B512" s="6" t="str">
        <v>Employer health insurance (KV)</v>
      </c>
      <c r="C512" s="2" t="str">
        <v>FIN</v>
      </c>
      <c r="D512" s="2" t="str">
        <v>People costs</v>
      </c>
      <c r="E512" s="32">
        <f>SUM(H512:S512)</f>
        <v>0</v>
      </c>
      <c r="F512" s="6" t="str">
        <v>People costs / General and administrative</v>
      </c>
      <c r="G512" s="2"/>
      <c r="H512" s="31">
        <f>SUM('Posting_Inputs'!H170)</f>
        <v>0</v>
      </c>
      <c r="I512" s="31">
        <f>SUM('Posting_Inputs'!I170)</f>
        <v>0</v>
      </c>
      <c r="J512" s="31">
        <f>SUM('Posting_Inputs'!J170)</f>
        <v>0</v>
      </c>
      <c r="K512" s="31">
        <f>SUM('Posting_Inputs'!K170)</f>
        <v>0</v>
      </c>
      <c r="L512" s="31">
        <f>SUM('Posting_Inputs'!L170)</f>
        <v>0</v>
      </c>
      <c r="M512" s="31">
        <f>SUM('Posting_Inputs'!M170)</f>
        <v>0</v>
      </c>
      <c r="N512" s="31">
        <f>SUM('Posting_Inputs'!N170)</f>
        <v>0</v>
      </c>
      <c r="O512" s="31">
        <f>SUM('Posting_Inputs'!O170)</f>
        <v>0</v>
      </c>
      <c r="P512" s="31">
        <f>SUM('Posting_Inputs'!P170)</f>
        <v>0</v>
      </c>
      <c r="Q512" s="31">
        <f>SUM('Posting_Inputs'!Q170)</f>
        <v>0</v>
      </c>
      <c r="R512" s="31">
        <f>SUM('Posting_Inputs'!R170)</f>
        <v>0</v>
      </c>
      <c r="S512" s="31">
        <f>SUM('Posting_Inputs'!S170)</f>
        <v>0</v>
      </c>
    </row>
    <row r="513" ht="22" customHeight="1">
      <c r="A513" s="2" t="str">
        <v>GL.PEOPLE.KV|SALES</v>
      </c>
      <c r="B513" s="6" t="str">
        <v>Employer health insurance (KV)</v>
      </c>
      <c r="C513" s="2" t="str">
        <v>SALES</v>
      </c>
      <c r="D513" s="2" t="str">
        <v>People costs</v>
      </c>
      <c r="E513" s="32">
        <f>SUM(H513:S513)</f>
        <v>0</v>
      </c>
      <c r="F513" s="6" t="str">
        <v>People costs / General and administrative</v>
      </c>
      <c r="G513" s="2"/>
      <c r="H513" s="31">
        <f>SUM('Posting_Inputs'!H194)</f>
        <v>0</v>
      </c>
      <c r="I513" s="31">
        <f>SUM('Posting_Inputs'!I194)</f>
        <v>0</v>
      </c>
      <c r="J513" s="31">
        <f>SUM('Posting_Inputs'!J194)</f>
        <v>0</v>
      </c>
      <c r="K513" s="31">
        <f>SUM('Posting_Inputs'!K194)</f>
        <v>0</v>
      </c>
      <c r="L513" s="31">
        <f>SUM('Posting_Inputs'!L194)</f>
        <v>0</v>
      </c>
      <c r="M513" s="31">
        <f>SUM('Posting_Inputs'!M194)</f>
        <v>0</v>
      </c>
      <c r="N513" s="31">
        <f>SUM('Posting_Inputs'!N194)</f>
        <v>0</v>
      </c>
      <c r="O513" s="31">
        <f>SUM('Posting_Inputs'!O194)</f>
        <v>0</v>
      </c>
      <c r="P513" s="31">
        <f>SUM('Posting_Inputs'!P194)</f>
        <v>0</v>
      </c>
      <c r="Q513" s="31">
        <f>SUM('Posting_Inputs'!Q194)</f>
        <v>0</v>
      </c>
      <c r="R513" s="31">
        <f>SUM('Posting_Inputs'!R194)</f>
        <v>0</v>
      </c>
      <c r="S513" s="31">
        <f>SUM('Posting_Inputs'!S194)</f>
        <v>0</v>
      </c>
    </row>
    <row r="514" ht="22" customHeight="1">
      <c r="A514" s="2" t="str">
        <v>GL.PEOPLE.KV|CORP</v>
      </c>
      <c r="B514" s="6" t="str">
        <v>Employer health insurance (KV)</v>
      </c>
      <c r="C514" s="2" t="str">
        <v>CORP</v>
      </c>
      <c r="D514" s="2" t="str">
        <v>People costs</v>
      </c>
      <c r="E514" s="32">
        <f>SUM(H514:S514)</f>
        <v>0</v>
      </c>
      <c r="F514" s="6" t="str">
        <v>People costs / General and administrative</v>
      </c>
      <c r="G514" s="2"/>
      <c r="H514" s="32">
        <f>0</f>
        <v>0</v>
      </c>
      <c r="I514" s="32">
        <f>0</f>
        <v>0</v>
      </c>
      <c r="J514" s="32">
        <f>0</f>
        <v>0</v>
      </c>
      <c r="K514" s="32">
        <f>0</f>
        <v>0</v>
      </c>
      <c r="L514" s="32">
        <f>0</f>
        <v>0</v>
      </c>
      <c r="M514" s="32">
        <f>0</f>
        <v>0</v>
      </c>
      <c r="N514" s="32">
        <f>0</f>
        <v>0</v>
      </c>
      <c r="O514" s="32">
        <f>0</f>
        <v>0</v>
      </c>
      <c r="P514" s="32">
        <f>0</f>
        <v>0</v>
      </c>
      <c r="Q514" s="32">
        <f>0</f>
        <v>0</v>
      </c>
      <c r="R514" s="32">
        <f>0</f>
        <v>0</v>
      </c>
      <c r="S514" s="32">
        <f>0</f>
        <v>0</v>
      </c>
    </row>
    <row r="515" ht="22" customHeight="1">
      <c r="A515" s="2" t="str">
        <v>GL.PEOPLE.PV|MGMT</v>
      </c>
      <c r="B515" s="6" t="str">
        <v>Employer long-term care insurance (PV)</v>
      </c>
      <c r="C515" s="2" t="str">
        <v>MGMT</v>
      </c>
      <c r="D515" s="2" t="str">
        <v>People costs</v>
      </c>
      <c r="E515" s="32">
        <f>SUM(H515:S515)</f>
        <v>0</v>
      </c>
      <c r="F515" s="6" t="str">
        <v>People costs / General and administrative</v>
      </c>
      <c r="G515" s="2"/>
      <c r="H515" s="31">
        <f>SUM('Posting_Inputs'!H15)</f>
        <v>0</v>
      </c>
      <c r="I515" s="31">
        <f>SUM('Posting_Inputs'!I15)</f>
        <v>0</v>
      </c>
      <c r="J515" s="31">
        <f>SUM('Posting_Inputs'!J15)</f>
        <v>0</v>
      </c>
      <c r="K515" s="31">
        <f>SUM('Posting_Inputs'!K15)</f>
        <v>0</v>
      </c>
      <c r="L515" s="31">
        <f>SUM('Posting_Inputs'!L15)</f>
        <v>0</v>
      </c>
      <c r="M515" s="31">
        <f>SUM('Posting_Inputs'!M15)</f>
        <v>0</v>
      </c>
      <c r="N515" s="31">
        <f>SUM('Posting_Inputs'!N15)</f>
        <v>0</v>
      </c>
      <c r="O515" s="31">
        <f>SUM('Posting_Inputs'!O15)</f>
        <v>0</v>
      </c>
      <c r="P515" s="31">
        <f>SUM('Posting_Inputs'!P15)</f>
        <v>0</v>
      </c>
      <c r="Q515" s="31">
        <f>SUM('Posting_Inputs'!Q15)</f>
        <v>0</v>
      </c>
      <c r="R515" s="31">
        <f>SUM('Posting_Inputs'!R15)</f>
        <v>0</v>
      </c>
      <c r="S515" s="31">
        <f>SUM('Posting_Inputs'!S15)</f>
        <v>0</v>
      </c>
    </row>
    <row r="516" ht="22" customHeight="1">
      <c r="A516" s="2" t="str">
        <v>GL.PEOPLE.PV|ENG</v>
      </c>
      <c r="B516" s="6" t="str">
        <v>Employer long-term care insurance (PV)</v>
      </c>
      <c r="C516" s="2" t="str">
        <v>ENG</v>
      </c>
      <c r="D516" s="2" t="str">
        <v>People costs</v>
      </c>
      <c r="E516" s="32">
        <f>SUM(H516:S516)</f>
        <v>-5163.749999999999</v>
      </c>
      <c r="F516" s="6" t="str">
        <v>People costs / General and administrative</v>
      </c>
      <c r="G516" s="2"/>
      <c r="H516" s="31">
        <f>SUM('Posting_Inputs'!H27,'Posting_Inputs'!H39,'Posting_Inputs'!H51,'Posting_Inputs'!H63,'Posting_Inputs'!H99,'Posting_Inputs'!H147)</f>
        <v>-114.74999999999999</v>
      </c>
      <c r="I516" s="31">
        <f>SUM('Posting_Inputs'!I27,'Posting_Inputs'!I39,'Posting_Inputs'!I51,'Posting_Inputs'!I63,'Posting_Inputs'!I99,'Posting_Inputs'!I147)</f>
        <v>-229.49999999999997</v>
      </c>
      <c r="J516" s="31">
        <f>SUM('Posting_Inputs'!J27,'Posting_Inputs'!J39,'Posting_Inputs'!J51,'Posting_Inputs'!J63,'Posting_Inputs'!J99,'Posting_Inputs'!J147)</f>
        <v>-344.24999999999994</v>
      </c>
      <c r="K516" s="31">
        <f>SUM('Posting_Inputs'!K27,'Posting_Inputs'!K39,'Posting_Inputs'!K51,'Posting_Inputs'!K63,'Posting_Inputs'!K99,'Posting_Inputs'!K147)</f>
        <v>-344.24999999999994</v>
      </c>
      <c r="L516" s="31">
        <f>SUM('Posting_Inputs'!L27,'Posting_Inputs'!L39,'Posting_Inputs'!L51,'Posting_Inputs'!L63,'Posting_Inputs'!L99,'Posting_Inputs'!L147)</f>
        <v>-458.99999999999994</v>
      </c>
      <c r="M516" s="31">
        <f>SUM('Posting_Inputs'!M27,'Posting_Inputs'!M39,'Posting_Inputs'!M51,'Posting_Inputs'!M63,'Posting_Inputs'!M99,'Posting_Inputs'!M147)</f>
        <v>-458.99999999999994</v>
      </c>
      <c r="N516" s="31">
        <f>SUM('Posting_Inputs'!N27,'Posting_Inputs'!N39,'Posting_Inputs'!N51,'Posting_Inputs'!N63,'Posting_Inputs'!N99,'Posting_Inputs'!N147)</f>
        <v>-458.99999999999994</v>
      </c>
      <c r="O516" s="31">
        <f>SUM('Posting_Inputs'!O27,'Posting_Inputs'!O39,'Posting_Inputs'!O51,'Posting_Inputs'!O63,'Posting_Inputs'!O99,'Posting_Inputs'!O147)</f>
        <v>-458.99999999999994</v>
      </c>
      <c r="P516" s="31">
        <f>SUM('Posting_Inputs'!P27,'Posting_Inputs'!P39,'Posting_Inputs'!P51,'Posting_Inputs'!P63,'Posting_Inputs'!P99,'Posting_Inputs'!P147)</f>
        <v>-573.7499999999999</v>
      </c>
      <c r="Q516" s="31">
        <f>SUM('Posting_Inputs'!Q27,'Posting_Inputs'!Q39,'Posting_Inputs'!Q51,'Posting_Inputs'!Q63,'Posting_Inputs'!Q99,'Posting_Inputs'!Q147)</f>
        <v>-573.7499999999999</v>
      </c>
      <c r="R516" s="31">
        <f>SUM('Posting_Inputs'!R27,'Posting_Inputs'!R39,'Posting_Inputs'!R51,'Posting_Inputs'!R63,'Posting_Inputs'!R99,'Posting_Inputs'!R147)</f>
        <v>-573.7499999999999</v>
      </c>
      <c r="S516" s="31">
        <f>SUM('Posting_Inputs'!S27,'Posting_Inputs'!S39,'Posting_Inputs'!S51,'Posting_Inputs'!S63,'Posting_Inputs'!S99,'Posting_Inputs'!S147)</f>
        <v>-573.7499999999999</v>
      </c>
    </row>
    <row r="517" ht="22" customHeight="1">
      <c r="A517" s="2" t="str">
        <v>GL.PEOPLE.PV|COMP</v>
      </c>
      <c r="B517" s="6" t="str">
        <v>Employer long-term care insurance (PV)</v>
      </c>
      <c r="C517" s="2" t="str">
        <v>COMP</v>
      </c>
      <c r="D517" s="2" t="str">
        <v>People costs</v>
      </c>
      <c r="E517" s="32">
        <f>SUM(H517:S517)</f>
        <v>-1491.7499999999998</v>
      </c>
      <c r="F517" s="6" t="str">
        <v>People costs / General and administrative</v>
      </c>
      <c r="G517" s="2"/>
      <c r="H517" s="31">
        <f>SUM('Posting_Inputs'!H75,'Posting_Inputs'!H135,'Posting_Inputs'!H183)</f>
        <v>0</v>
      </c>
      <c r="I517" s="31">
        <f>SUM('Posting_Inputs'!I75,'Posting_Inputs'!I135,'Posting_Inputs'!I183)</f>
        <v>0</v>
      </c>
      <c r="J517" s="31">
        <f>SUM('Posting_Inputs'!J75,'Posting_Inputs'!J135,'Posting_Inputs'!J183)</f>
        <v>0</v>
      </c>
      <c r="K517" s="31">
        <f>SUM('Posting_Inputs'!K75,'Posting_Inputs'!K135,'Posting_Inputs'!K183)</f>
        <v>-114.74999999999999</v>
      </c>
      <c r="L517" s="31">
        <f>SUM('Posting_Inputs'!L75,'Posting_Inputs'!L135,'Posting_Inputs'!L183)</f>
        <v>-114.74999999999999</v>
      </c>
      <c r="M517" s="31">
        <f>SUM('Posting_Inputs'!M75,'Posting_Inputs'!M135,'Posting_Inputs'!M183)</f>
        <v>-114.74999999999999</v>
      </c>
      <c r="N517" s="31">
        <f>SUM('Posting_Inputs'!N75,'Posting_Inputs'!N135,'Posting_Inputs'!N183)</f>
        <v>-114.74999999999999</v>
      </c>
      <c r="O517" s="31">
        <f>SUM('Posting_Inputs'!O75,'Posting_Inputs'!O135,'Posting_Inputs'!O183)</f>
        <v>-114.74999999999999</v>
      </c>
      <c r="P517" s="31">
        <f>SUM('Posting_Inputs'!P75,'Posting_Inputs'!P135,'Posting_Inputs'!P183)</f>
        <v>-229.49999999999997</v>
      </c>
      <c r="Q517" s="31">
        <f>SUM('Posting_Inputs'!Q75,'Posting_Inputs'!Q135,'Posting_Inputs'!Q183)</f>
        <v>-229.49999999999997</v>
      </c>
      <c r="R517" s="31">
        <f>SUM('Posting_Inputs'!R75,'Posting_Inputs'!R135,'Posting_Inputs'!R183)</f>
        <v>-229.49999999999997</v>
      </c>
      <c r="S517" s="31">
        <f>SUM('Posting_Inputs'!S75,'Posting_Inputs'!S135,'Posting_Inputs'!S183)</f>
        <v>-229.49999999999997</v>
      </c>
    </row>
    <row r="518" ht="22" customHeight="1">
      <c r="A518" s="2" t="str">
        <v>GL.PEOPLE.PV|PROD</v>
      </c>
      <c r="B518" s="6" t="str">
        <v>Employer long-term care insurance (PV)</v>
      </c>
      <c r="C518" s="2" t="str">
        <v>PROD</v>
      </c>
      <c r="D518" s="2" t="str">
        <v>People costs</v>
      </c>
      <c r="E518" s="32">
        <f>SUM(H518:S518)</f>
        <v>-978.0749999999999</v>
      </c>
      <c r="F518" s="6" t="str">
        <v>People costs / General and administrative</v>
      </c>
      <c r="G518" s="2"/>
      <c r="H518" s="31">
        <f>SUM('Posting_Inputs'!H87)</f>
        <v>0</v>
      </c>
      <c r="I518" s="31">
        <f>SUM('Posting_Inputs'!I87)</f>
        <v>0</v>
      </c>
      <c r="J518" s="31">
        <f>SUM('Posting_Inputs'!J87)</f>
        <v>0</v>
      </c>
      <c r="K518" s="31">
        <f>SUM('Posting_Inputs'!K87)</f>
        <v>-108.675</v>
      </c>
      <c r="L518" s="31">
        <f>SUM('Posting_Inputs'!L87)</f>
        <v>-108.675</v>
      </c>
      <c r="M518" s="31">
        <f>SUM('Posting_Inputs'!M87)</f>
        <v>-108.675</v>
      </c>
      <c r="N518" s="31">
        <f>SUM('Posting_Inputs'!N87)</f>
        <v>-108.675</v>
      </c>
      <c r="O518" s="31">
        <f>SUM('Posting_Inputs'!O87)</f>
        <v>-108.675</v>
      </c>
      <c r="P518" s="31">
        <f>SUM('Posting_Inputs'!P87)</f>
        <v>-108.675</v>
      </c>
      <c r="Q518" s="31">
        <f>SUM('Posting_Inputs'!Q87)</f>
        <v>-108.675</v>
      </c>
      <c r="R518" s="31">
        <f>SUM('Posting_Inputs'!R87)</f>
        <v>-108.675</v>
      </c>
      <c r="S518" s="31">
        <f>SUM('Posting_Inputs'!S87)</f>
        <v>-108.675</v>
      </c>
    </row>
    <row r="519" ht="22" customHeight="1">
      <c r="A519" s="2" t="str">
        <v>GL.PEOPLE.PV|MKT</v>
      </c>
      <c r="B519" s="6" t="str">
        <v>Employer long-term care insurance (PV)</v>
      </c>
      <c r="C519" s="2" t="str">
        <v>MKT</v>
      </c>
      <c r="D519" s="2" t="str">
        <v>People costs</v>
      </c>
      <c r="E519" s="32">
        <f>SUM(H519:S519)</f>
        <v>-853.8749999999998</v>
      </c>
      <c r="F519" s="6" t="str">
        <v>People costs / General and administrative</v>
      </c>
      <c r="G519" s="2"/>
      <c r="H519" s="31">
        <f>SUM('Posting_Inputs'!H111,'Posting_Inputs'!H123)</f>
        <v>0</v>
      </c>
      <c r="I519" s="31">
        <f>SUM('Posting_Inputs'!I111,'Posting_Inputs'!I123)</f>
        <v>0</v>
      </c>
      <c r="J519" s="31">
        <f>SUM('Posting_Inputs'!J111,'Posting_Inputs'!J123)</f>
        <v>0</v>
      </c>
      <c r="K519" s="31">
        <f>SUM('Posting_Inputs'!K111,'Posting_Inputs'!K123)</f>
        <v>0</v>
      </c>
      <c r="L519" s="31">
        <f>SUM('Posting_Inputs'!L111,'Posting_Inputs'!L123)</f>
        <v>0</v>
      </c>
      <c r="M519" s="31">
        <f>SUM('Posting_Inputs'!M111,'Posting_Inputs'!M123)</f>
        <v>0</v>
      </c>
      <c r="N519" s="31">
        <f>SUM('Posting_Inputs'!N111,'Posting_Inputs'!N123)</f>
        <v>0</v>
      </c>
      <c r="O519" s="31">
        <f>SUM('Posting_Inputs'!O111,'Posting_Inputs'!O123)</f>
        <v>-170.77499999999995</v>
      </c>
      <c r="P519" s="31">
        <f>SUM('Posting_Inputs'!P111,'Posting_Inputs'!P123)</f>
        <v>-170.77499999999995</v>
      </c>
      <c r="Q519" s="31">
        <f>SUM('Posting_Inputs'!Q111,'Posting_Inputs'!Q123)</f>
        <v>-170.77499999999995</v>
      </c>
      <c r="R519" s="31">
        <f>SUM('Posting_Inputs'!R111,'Posting_Inputs'!R123)</f>
        <v>-170.77499999999995</v>
      </c>
      <c r="S519" s="31">
        <f>SUM('Posting_Inputs'!S111,'Posting_Inputs'!S123)</f>
        <v>-170.77499999999995</v>
      </c>
    </row>
    <row r="520" ht="22" customHeight="1">
      <c r="A520" s="2" t="str">
        <v>GL.PEOPLE.PV|SUP</v>
      </c>
      <c r="B520" s="6" t="str">
        <v>Employer long-term care insurance (PV)</v>
      </c>
      <c r="C520" s="2" t="str">
        <v>SUP</v>
      </c>
      <c r="D520" s="2" t="str">
        <v>People costs</v>
      </c>
      <c r="E520" s="32">
        <f>SUM(H520:S520)</f>
        <v>-209.58749999999998</v>
      </c>
      <c r="F520" s="6" t="str">
        <v>People costs / General and administrative</v>
      </c>
      <c r="G520" s="2"/>
      <c r="H520" s="31">
        <f>SUM('Posting_Inputs'!H159)</f>
        <v>0</v>
      </c>
      <c r="I520" s="31">
        <f>SUM('Posting_Inputs'!I159)</f>
        <v>0</v>
      </c>
      <c r="J520" s="31">
        <f>SUM('Posting_Inputs'!J159)</f>
        <v>0</v>
      </c>
      <c r="K520" s="31">
        <f>SUM('Posting_Inputs'!K159)</f>
        <v>0</v>
      </c>
      <c r="L520" s="31">
        <f>SUM('Posting_Inputs'!L159)</f>
        <v>0</v>
      </c>
      <c r="M520" s="31">
        <f>SUM('Posting_Inputs'!M159)</f>
        <v>0</v>
      </c>
      <c r="N520" s="31">
        <f>SUM('Posting_Inputs'!N159)</f>
        <v>0</v>
      </c>
      <c r="O520" s="31">
        <f>SUM('Posting_Inputs'!O159)</f>
        <v>0</v>
      </c>
      <c r="P520" s="31">
        <f>SUM('Posting_Inputs'!P159)</f>
        <v>0</v>
      </c>
      <c r="Q520" s="31">
        <f>SUM('Posting_Inputs'!Q159)</f>
        <v>-69.8625</v>
      </c>
      <c r="R520" s="31">
        <f>SUM('Posting_Inputs'!R159)</f>
        <v>-69.8625</v>
      </c>
      <c r="S520" s="31">
        <f>SUM('Posting_Inputs'!S159)</f>
        <v>-69.8625</v>
      </c>
    </row>
    <row r="521" ht="22" customHeight="1">
      <c r="A521" s="2" t="str">
        <v>GL.PEOPLE.PV|FIN</v>
      </c>
      <c r="B521" s="6" t="str">
        <v>Employer long-term care insurance (PV)</v>
      </c>
      <c r="C521" s="2" t="str">
        <v>FIN</v>
      </c>
      <c r="D521" s="2" t="str">
        <v>People costs</v>
      </c>
      <c r="E521" s="32">
        <f>SUM(H521:S521)</f>
        <v>0</v>
      </c>
      <c r="F521" s="6" t="str">
        <v>People costs / General and administrative</v>
      </c>
      <c r="G521" s="2"/>
      <c r="H521" s="31">
        <f>SUM('Posting_Inputs'!H171)</f>
        <v>0</v>
      </c>
      <c r="I521" s="31">
        <f>SUM('Posting_Inputs'!I171)</f>
        <v>0</v>
      </c>
      <c r="J521" s="31">
        <f>SUM('Posting_Inputs'!J171)</f>
        <v>0</v>
      </c>
      <c r="K521" s="31">
        <f>SUM('Posting_Inputs'!K171)</f>
        <v>0</v>
      </c>
      <c r="L521" s="31">
        <f>SUM('Posting_Inputs'!L171)</f>
        <v>0</v>
      </c>
      <c r="M521" s="31">
        <f>SUM('Posting_Inputs'!M171)</f>
        <v>0</v>
      </c>
      <c r="N521" s="31">
        <f>SUM('Posting_Inputs'!N171)</f>
        <v>0</v>
      </c>
      <c r="O521" s="31">
        <f>SUM('Posting_Inputs'!O171)</f>
        <v>0</v>
      </c>
      <c r="P521" s="31">
        <f>SUM('Posting_Inputs'!P171)</f>
        <v>0</v>
      </c>
      <c r="Q521" s="31">
        <f>SUM('Posting_Inputs'!Q171)</f>
        <v>0</v>
      </c>
      <c r="R521" s="31">
        <f>SUM('Posting_Inputs'!R171)</f>
        <v>0</v>
      </c>
      <c r="S521" s="31">
        <f>SUM('Posting_Inputs'!S171)</f>
        <v>0</v>
      </c>
    </row>
    <row r="522" ht="22" customHeight="1">
      <c r="A522" s="2" t="str">
        <v>GL.PEOPLE.PV|SALES</v>
      </c>
      <c r="B522" s="6" t="str">
        <v>Employer long-term care insurance (PV)</v>
      </c>
      <c r="C522" s="2" t="str">
        <v>SALES</v>
      </c>
      <c r="D522" s="2" t="str">
        <v>People costs</v>
      </c>
      <c r="E522" s="32">
        <f>SUM(H522:S522)</f>
        <v>0</v>
      </c>
      <c r="F522" s="6" t="str">
        <v>People costs / General and administrative</v>
      </c>
      <c r="G522" s="2"/>
      <c r="H522" s="31">
        <f>SUM('Posting_Inputs'!H195)</f>
        <v>0</v>
      </c>
      <c r="I522" s="31">
        <f>SUM('Posting_Inputs'!I195)</f>
        <v>0</v>
      </c>
      <c r="J522" s="31">
        <f>SUM('Posting_Inputs'!J195)</f>
        <v>0</v>
      </c>
      <c r="K522" s="31">
        <f>SUM('Posting_Inputs'!K195)</f>
        <v>0</v>
      </c>
      <c r="L522" s="31">
        <f>SUM('Posting_Inputs'!L195)</f>
        <v>0</v>
      </c>
      <c r="M522" s="31">
        <f>SUM('Posting_Inputs'!M195)</f>
        <v>0</v>
      </c>
      <c r="N522" s="31">
        <f>SUM('Posting_Inputs'!N195)</f>
        <v>0</v>
      </c>
      <c r="O522" s="31">
        <f>SUM('Posting_Inputs'!O195)</f>
        <v>0</v>
      </c>
      <c r="P522" s="31">
        <f>SUM('Posting_Inputs'!P195)</f>
        <v>0</v>
      </c>
      <c r="Q522" s="31">
        <f>SUM('Posting_Inputs'!Q195)</f>
        <v>0</v>
      </c>
      <c r="R522" s="31">
        <f>SUM('Posting_Inputs'!R195)</f>
        <v>0</v>
      </c>
      <c r="S522" s="31">
        <f>SUM('Posting_Inputs'!S195)</f>
        <v>0</v>
      </c>
    </row>
    <row r="523" ht="22" customHeight="1">
      <c r="A523" s="2" t="str">
        <v>GL.PEOPLE.PV|CORP</v>
      </c>
      <c r="B523" s="6" t="str">
        <v>Employer long-term care insurance (PV)</v>
      </c>
      <c r="C523" s="2" t="str">
        <v>CORP</v>
      </c>
      <c r="D523" s="2" t="str">
        <v>People costs</v>
      </c>
      <c r="E523" s="32">
        <f>SUM(H523:S523)</f>
        <v>0</v>
      </c>
      <c r="F523" s="6" t="str">
        <v>People costs / General and administrative</v>
      </c>
      <c r="G523" s="2"/>
      <c r="H523" s="32">
        <f>0</f>
        <v>0</v>
      </c>
      <c r="I523" s="32">
        <f>0</f>
        <v>0</v>
      </c>
      <c r="J523" s="32">
        <f>0</f>
        <v>0</v>
      </c>
      <c r="K523" s="32">
        <f>0</f>
        <v>0</v>
      </c>
      <c r="L523" s="32">
        <f>0</f>
        <v>0</v>
      </c>
      <c r="M523" s="32">
        <f>0</f>
        <v>0</v>
      </c>
      <c r="N523" s="32">
        <f>0</f>
        <v>0</v>
      </c>
      <c r="O523" s="32">
        <f>0</f>
        <v>0</v>
      </c>
      <c r="P523" s="32">
        <f>0</f>
        <v>0</v>
      </c>
      <c r="Q523" s="32">
        <f>0</f>
        <v>0</v>
      </c>
      <c r="R523" s="32">
        <f>0</f>
        <v>0</v>
      </c>
      <c r="S523" s="32">
        <f>0</f>
        <v>0</v>
      </c>
    </row>
    <row r="524" ht="22" customHeight="1">
      <c r="A524" s="2" t="str">
        <v>GL.PEOPLE.U1|MGMT</v>
      </c>
      <c r="B524" s="6" t="str">
        <v>Sick-pay levy (U1)</v>
      </c>
      <c r="C524" s="2" t="str">
        <v>MGMT</v>
      </c>
      <c r="D524" s="2" t="str">
        <v>People costs</v>
      </c>
      <c r="E524" s="32">
        <f>SUM(H524:S524)</f>
        <v>0</v>
      </c>
      <c r="F524" s="6" t="str">
        <v>People costs / General and administrative</v>
      </c>
      <c r="G524" s="2"/>
      <c r="H524" s="31">
        <f>SUM('Posting_Inputs'!H16)</f>
        <v>0</v>
      </c>
      <c r="I524" s="31">
        <f>SUM('Posting_Inputs'!I16)</f>
        <v>0</v>
      </c>
      <c r="J524" s="31">
        <f>SUM('Posting_Inputs'!J16)</f>
        <v>0</v>
      </c>
      <c r="K524" s="31">
        <f>SUM('Posting_Inputs'!K16)</f>
        <v>0</v>
      </c>
      <c r="L524" s="31">
        <f>SUM('Posting_Inputs'!L16)</f>
        <v>0</v>
      </c>
      <c r="M524" s="31">
        <f>SUM('Posting_Inputs'!M16)</f>
        <v>0</v>
      </c>
      <c r="N524" s="31">
        <f>SUM('Posting_Inputs'!N16)</f>
        <v>0</v>
      </c>
      <c r="O524" s="31">
        <f>SUM('Posting_Inputs'!O16)</f>
        <v>0</v>
      </c>
      <c r="P524" s="31">
        <f>SUM('Posting_Inputs'!P16)</f>
        <v>0</v>
      </c>
      <c r="Q524" s="31">
        <f>SUM('Posting_Inputs'!Q16)</f>
        <v>0</v>
      </c>
      <c r="R524" s="31">
        <f>SUM('Posting_Inputs'!R16)</f>
        <v>0</v>
      </c>
      <c r="S524" s="31">
        <f>SUM('Posting_Inputs'!S16)</f>
        <v>0</v>
      </c>
    </row>
    <row r="525" ht="22" customHeight="1">
      <c r="A525" s="2" t="str">
        <v>GL.PEOPLE.U1|ENG</v>
      </c>
      <c r="B525" s="6" t="str">
        <v>Sick-pay levy (U1)</v>
      </c>
      <c r="C525" s="2" t="str">
        <v>ENG</v>
      </c>
      <c r="D525" s="2" t="str">
        <v>People costs</v>
      </c>
      <c r="E525" s="32">
        <f>SUM(H525:S525)</f>
        <v>-6951.5775</v>
      </c>
      <c r="F525" s="6" t="str">
        <v>People costs / General and administrative</v>
      </c>
      <c r="G525" s="2"/>
      <c r="H525" s="31">
        <f>SUM('Posting_Inputs'!H28,'Posting_Inputs'!H40,'Posting_Inputs'!H52,'Posting_Inputs'!H64,'Posting_Inputs'!H100,'Posting_Inputs'!H148)</f>
        <v>-163.01250000000002</v>
      </c>
      <c r="I525" s="31">
        <f>SUM('Posting_Inputs'!I28,'Posting_Inputs'!I40,'Posting_Inputs'!I52,'Posting_Inputs'!I64,'Posting_Inputs'!I100,'Posting_Inputs'!I148)</f>
        <v>-326.02500000000003</v>
      </c>
      <c r="J525" s="31">
        <f>SUM('Posting_Inputs'!J28,'Posting_Inputs'!J40,'Posting_Inputs'!J52,'Posting_Inputs'!J64,'Posting_Inputs'!J100,'Posting_Inputs'!J148)</f>
        <v>-470.92500000000007</v>
      </c>
      <c r="K525" s="31">
        <f>SUM('Posting_Inputs'!K28,'Posting_Inputs'!K40,'Posting_Inputs'!K52,'Posting_Inputs'!K64,'Posting_Inputs'!K100,'Posting_Inputs'!K148)</f>
        <v>-470.92500000000007</v>
      </c>
      <c r="L525" s="31">
        <f>SUM('Posting_Inputs'!L28,'Posting_Inputs'!L40,'Posting_Inputs'!L52,'Posting_Inputs'!L64,'Posting_Inputs'!L100,'Posting_Inputs'!L148)</f>
        <v>-615.825</v>
      </c>
      <c r="M525" s="31">
        <f>SUM('Posting_Inputs'!M28,'Posting_Inputs'!M40,'Posting_Inputs'!M52,'Posting_Inputs'!M64,'Posting_Inputs'!M100,'Posting_Inputs'!M148)</f>
        <v>-615.825</v>
      </c>
      <c r="N525" s="31">
        <f>SUM('Posting_Inputs'!N28,'Posting_Inputs'!N40,'Posting_Inputs'!N52,'Posting_Inputs'!N64,'Posting_Inputs'!N100,'Posting_Inputs'!N148)</f>
        <v>-615.825</v>
      </c>
      <c r="O525" s="31">
        <f>SUM('Posting_Inputs'!O28,'Posting_Inputs'!O40,'Posting_Inputs'!O52,'Posting_Inputs'!O64,'Posting_Inputs'!O100,'Posting_Inputs'!O148)</f>
        <v>-615.825</v>
      </c>
      <c r="P525" s="31">
        <f>SUM('Posting_Inputs'!P28,'Posting_Inputs'!P40,'Posting_Inputs'!P52,'Posting_Inputs'!P64,'Posting_Inputs'!P100,'Posting_Inputs'!P148)</f>
        <v>-764.3475000000001</v>
      </c>
      <c r="Q525" s="31">
        <f>SUM('Posting_Inputs'!Q28,'Posting_Inputs'!Q40,'Posting_Inputs'!Q52,'Posting_Inputs'!Q64,'Posting_Inputs'!Q100,'Posting_Inputs'!Q148)</f>
        <v>-764.3475000000001</v>
      </c>
      <c r="R525" s="31">
        <f>SUM('Posting_Inputs'!R28,'Posting_Inputs'!R40,'Posting_Inputs'!R52,'Posting_Inputs'!R64,'Posting_Inputs'!R100,'Posting_Inputs'!R148)</f>
        <v>-764.3475000000001</v>
      </c>
      <c r="S525" s="31">
        <f>SUM('Posting_Inputs'!S28,'Posting_Inputs'!S40,'Posting_Inputs'!S52,'Posting_Inputs'!S64,'Posting_Inputs'!S100,'Posting_Inputs'!S148)</f>
        <v>-764.3475000000001</v>
      </c>
    </row>
    <row r="526" ht="22" customHeight="1">
      <c r="A526" s="2" t="str">
        <v>GL.PEOPLE.U1|COMP</v>
      </c>
      <c r="B526" s="6" t="str">
        <v>Sick-pay levy (U1)</v>
      </c>
      <c r="C526" s="2" t="str">
        <v>COMP</v>
      </c>
      <c r="D526" s="2" t="str">
        <v>People costs</v>
      </c>
      <c r="E526" s="32">
        <f>SUM(H526:S526)</f>
        <v>-2119.1625000000004</v>
      </c>
      <c r="F526" s="6" t="str">
        <v>People costs / General and administrative</v>
      </c>
      <c r="G526" s="2"/>
      <c r="H526" s="31">
        <f>SUM('Posting_Inputs'!H76,'Posting_Inputs'!H136,'Posting_Inputs'!H184)</f>
        <v>0</v>
      </c>
      <c r="I526" s="31">
        <f>SUM('Posting_Inputs'!I76,'Posting_Inputs'!I136,'Posting_Inputs'!I184)</f>
        <v>0</v>
      </c>
      <c r="J526" s="31">
        <f>SUM('Posting_Inputs'!J76,'Posting_Inputs'!J136,'Posting_Inputs'!J184)</f>
        <v>0</v>
      </c>
      <c r="K526" s="31">
        <f>SUM('Posting_Inputs'!K76,'Posting_Inputs'!K136,'Posting_Inputs'!K184)</f>
        <v>-163.01250000000002</v>
      </c>
      <c r="L526" s="31">
        <f>SUM('Posting_Inputs'!L76,'Posting_Inputs'!L136,'Posting_Inputs'!L184)</f>
        <v>-163.01250000000002</v>
      </c>
      <c r="M526" s="31">
        <f>SUM('Posting_Inputs'!M76,'Posting_Inputs'!M136,'Posting_Inputs'!M184)</f>
        <v>-163.01250000000002</v>
      </c>
      <c r="N526" s="31">
        <f>SUM('Posting_Inputs'!N76,'Posting_Inputs'!N136,'Posting_Inputs'!N184)</f>
        <v>-163.01250000000002</v>
      </c>
      <c r="O526" s="31">
        <f>SUM('Posting_Inputs'!O76,'Posting_Inputs'!O136,'Posting_Inputs'!O184)</f>
        <v>-163.01250000000002</v>
      </c>
      <c r="P526" s="31">
        <f>SUM('Posting_Inputs'!P76,'Posting_Inputs'!P136,'Posting_Inputs'!P184)</f>
        <v>-326.02500000000003</v>
      </c>
      <c r="Q526" s="31">
        <f>SUM('Posting_Inputs'!Q76,'Posting_Inputs'!Q136,'Posting_Inputs'!Q184)</f>
        <v>-326.02500000000003</v>
      </c>
      <c r="R526" s="31">
        <f>SUM('Posting_Inputs'!R76,'Posting_Inputs'!R136,'Posting_Inputs'!R184)</f>
        <v>-326.02500000000003</v>
      </c>
      <c r="S526" s="31">
        <f>SUM('Posting_Inputs'!S76,'Posting_Inputs'!S136,'Posting_Inputs'!S184)</f>
        <v>-326.02500000000003</v>
      </c>
    </row>
    <row r="527" ht="22" customHeight="1">
      <c r="A527" s="2" t="str">
        <v>GL.PEOPLE.U1|PROD</v>
      </c>
      <c r="B527" s="6" t="str">
        <v>Sick-pay levy (U1)</v>
      </c>
      <c r="C527" s="2" t="str">
        <v>PROD</v>
      </c>
      <c r="D527" s="2" t="str">
        <v>People costs</v>
      </c>
      <c r="E527" s="32">
        <f>SUM(H527:S527)</f>
        <v>-1141.0875</v>
      </c>
      <c r="F527" s="6" t="str">
        <v>People costs / General and administrative</v>
      </c>
      <c r="G527" s="2"/>
      <c r="H527" s="31">
        <f>SUM('Posting_Inputs'!H88)</f>
        <v>0</v>
      </c>
      <c r="I527" s="31">
        <f>SUM('Posting_Inputs'!I88)</f>
        <v>0</v>
      </c>
      <c r="J527" s="31">
        <f>SUM('Posting_Inputs'!J88)</f>
        <v>0</v>
      </c>
      <c r="K527" s="31">
        <f>SUM('Posting_Inputs'!K88)</f>
        <v>-126.78750000000001</v>
      </c>
      <c r="L527" s="31">
        <f>SUM('Posting_Inputs'!L88)</f>
        <v>-126.78750000000001</v>
      </c>
      <c r="M527" s="31">
        <f>SUM('Posting_Inputs'!M88)</f>
        <v>-126.78750000000001</v>
      </c>
      <c r="N527" s="31">
        <f>SUM('Posting_Inputs'!N88)</f>
        <v>-126.78750000000001</v>
      </c>
      <c r="O527" s="31">
        <f>SUM('Posting_Inputs'!O88)</f>
        <v>-126.78750000000001</v>
      </c>
      <c r="P527" s="31">
        <f>SUM('Posting_Inputs'!P88)</f>
        <v>-126.78750000000001</v>
      </c>
      <c r="Q527" s="31">
        <f>SUM('Posting_Inputs'!Q88)</f>
        <v>-126.78750000000001</v>
      </c>
      <c r="R527" s="31">
        <f>SUM('Posting_Inputs'!R88)</f>
        <v>-126.78750000000001</v>
      </c>
      <c r="S527" s="31">
        <f>SUM('Posting_Inputs'!S88)</f>
        <v>-126.78750000000001</v>
      </c>
    </row>
    <row r="528" ht="22" customHeight="1">
      <c r="A528" s="2" t="str">
        <v>GL.PEOPLE.U1|MKT</v>
      </c>
      <c r="B528" s="6" t="str">
        <v>Sick-pay levy (U1)</v>
      </c>
      <c r="C528" s="2" t="str">
        <v>MKT</v>
      </c>
      <c r="D528" s="2" t="str">
        <v>People costs</v>
      </c>
      <c r="E528" s="32">
        <f>SUM(H528:S528)</f>
        <v>-996.1874999999998</v>
      </c>
      <c r="F528" s="6" t="str">
        <v>People costs / General and administrative</v>
      </c>
      <c r="G528" s="2"/>
      <c r="H528" s="31">
        <f>SUM('Posting_Inputs'!H112,'Posting_Inputs'!H124)</f>
        <v>0</v>
      </c>
      <c r="I528" s="31">
        <f>SUM('Posting_Inputs'!I112,'Posting_Inputs'!I124)</f>
        <v>0</v>
      </c>
      <c r="J528" s="31">
        <f>SUM('Posting_Inputs'!J112,'Posting_Inputs'!J124)</f>
        <v>0</v>
      </c>
      <c r="K528" s="31">
        <f>SUM('Posting_Inputs'!K112,'Posting_Inputs'!K124)</f>
        <v>0</v>
      </c>
      <c r="L528" s="31">
        <f>SUM('Posting_Inputs'!L112,'Posting_Inputs'!L124)</f>
        <v>0</v>
      </c>
      <c r="M528" s="31">
        <f>SUM('Posting_Inputs'!M112,'Posting_Inputs'!M124)</f>
        <v>0</v>
      </c>
      <c r="N528" s="31">
        <f>SUM('Posting_Inputs'!N112,'Posting_Inputs'!N124)</f>
        <v>0</v>
      </c>
      <c r="O528" s="31">
        <f>SUM('Posting_Inputs'!O112,'Posting_Inputs'!O124)</f>
        <v>-199.23749999999995</v>
      </c>
      <c r="P528" s="31">
        <f>SUM('Posting_Inputs'!P112,'Posting_Inputs'!P124)</f>
        <v>-199.23749999999995</v>
      </c>
      <c r="Q528" s="31">
        <f>SUM('Posting_Inputs'!Q112,'Posting_Inputs'!Q124)</f>
        <v>-199.23749999999995</v>
      </c>
      <c r="R528" s="31">
        <f>SUM('Posting_Inputs'!R112,'Posting_Inputs'!R124)</f>
        <v>-199.23749999999995</v>
      </c>
      <c r="S528" s="31">
        <f>SUM('Posting_Inputs'!S112,'Posting_Inputs'!S124)</f>
        <v>-199.23749999999995</v>
      </c>
    </row>
    <row r="529" ht="22" customHeight="1">
      <c r="A529" s="2" t="str">
        <v>GL.PEOPLE.U1|SUP</v>
      </c>
      <c r="B529" s="6" t="str">
        <v>Sick-pay levy (U1)</v>
      </c>
      <c r="C529" s="2" t="str">
        <v>SUP</v>
      </c>
      <c r="D529" s="2" t="str">
        <v>People costs</v>
      </c>
      <c r="E529" s="32">
        <f>SUM(H529:S529)</f>
        <v>-244.51875</v>
      </c>
      <c r="F529" s="6" t="str">
        <v>People costs / General and administrative</v>
      </c>
      <c r="G529" s="2"/>
      <c r="H529" s="31">
        <f>SUM('Posting_Inputs'!H160)</f>
        <v>0</v>
      </c>
      <c r="I529" s="31">
        <f>SUM('Posting_Inputs'!I160)</f>
        <v>0</v>
      </c>
      <c r="J529" s="31">
        <f>SUM('Posting_Inputs'!J160)</f>
        <v>0</v>
      </c>
      <c r="K529" s="31">
        <f>SUM('Posting_Inputs'!K160)</f>
        <v>0</v>
      </c>
      <c r="L529" s="31">
        <f>SUM('Posting_Inputs'!L160)</f>
        <v>0</v>
      </c>
      <c r="M529" s="31">
        <f>SUM('Posting_Inputs'!M160)</f>
        <v>0</v>
      </c>
      <c r="N529" s="31">
        <f>SUM('Posting_Inputs'!N160)</f>
        <v>0</v>
      </c>
      <c r="O529" s="31">
        <f>SUM('Posting_Inputs'!O160)</f>
        <v>0</v>
      </c>
      <c r="P529" s="31">
        <f>SUM('Posting_Inputs'!P160)</f>
        <v>0</v>
      </c>
      <c r="Q529" s="31">
        <f>SUM('Posting_Inputs'!Q160)</f>
        <v>-81.50625000000001</v>
      </c>
      <c r="R529" s="31">
        <f>SUM('Posting_Inputs'!R160)</f>
        <v>-81.50625000000001</v>
      </c>
      <c r="S529" s="31">
        <f>SUM('Posting_Inputs'!S160)</f>
        <v>-81.50625000000001</v>
      </c>
    </row>
    <row r="530" ht="22" customHeight="1">
      <c r="A530" s="2" t="str">
        <v>GL.PEOPLE.U1|FIN</v>
      </c>
      <c r="B530" s="6" t="str">
        <v>Sick-pay levy (U1)</v>
      </c>
      <c r="C530" s="2" t="str">
        <v>FIN</v>
      </c>
      <c r="D530" s="2" t="str">
        <v>People costs</v>
      </c>
      <c r="E530" s="32">
        <f>SUM(H530:S530)</f>
        <v>0</v>
      </c>
      <c r="F530" s="6" t="str">
        <v>People costs / General and administrative</v>
      </c>
      <c r="G530" s="2"/>
      <c r="H530" s="31">
        <f>SUM('Posting_Inputs'!H172)</f>
        <v>0</v>
      </c>
      <c r="I530" s="31">
        <f>SUM('Posting_Inputs'!I172)</f>
        <v>0</v>
      </c>
      <c r="J530" s="31">
        <f>SUM('Posting_Inputs'!J172)</f>
        <v>0</v>
      </c>
      <c r="K530" s="31">
        <f>SUM('Posting_Inputs'!K172)</f>
        <v>0</v>
      </c>
      <c r="L530" s="31">
        <f>SUM('Posting_Inputs'!L172)</f>
        <v>0</v>
      </c>
      <c r="M530" s="31">
        <f>SUM('Posting_Inputs'!M172)</f>
        <v>0</v>
      </c>
      <c r="N530" s="31">
        <f>SUM('Posting_Inputs'!N172)</f>
        <v>0</v>
      </c>
      <c r="O530" s="31">
        <f>SUM('Posting_Inputs'!O172)</f>
        <v>0</v>
      </c>
      <c r="P530" s="31">
        <f>SUM('Posting_Inputs'!P172)</f>
        <v>0</v>
      </c>
      <c r="Q530" s="31">
        <f>SUM('Posting_Inputs'!Q172)</f>
        <v>0</v>
      </c>
      <c r="R530" s="31">
        <f>SUM('Posting_Inputs'!R172)</f>
        <v>0</v>
      </c>
      <c r="S530" s="31">
        <f>SUM('Posting_Inputs'!S172)</f>
        <v>0</v>
      </c>
    </row>
    <row r="531" ht="22" customHeight="1">
      <c r="A531" s="2" t="str">
        <v>GL.PEOPLE.U1|SALES</v>
      </c>
      <c r="B531" s="6" t="str">
        <v>Sick-pay levy (U1)</v>
      </c>
      <c r="C531" s="2" t="str">
        <v>SALES</v>
      </c>
      <c r="D531" s="2" t="str">
        <v>People costs</v>
      </c>
      <c r="E531" s="32">
        <f>SUM(H531:S531)</f>
        <v>0</v>
      </c>
      <c r="F531" s="6" t="str">
        <v>People costs / General and administrative</v>
      </c>
      <c r="G531" s="2"/>
      <c r="H531" s="31">
        <f>SUM('Posting_Inputs'!H196)</f>
        <v>0</v>
      </c>
      <c r="I531" s="31">
        <f>SUM('Posting_Inputs'!I196)</f>
        <v>0</v>
      </c>
      <c r="J531" s="31">
        <f>SUM('Posting_Inputs'!J196)</f>
        <v>0</v>
      </c>
      <c r="K531" s="31">
        <f>SUM('Posting_Inputs'!K196)</f>
        <v>0</v>
      </c>
      <c r="L531" s="31">
        <f>SUM('Posting_Inputs'!L196)</f>
        <v>0</v>
      </c>
      <c r="M531" s="31">
        <f>SUM('Posting_Inputs'!M196)</f>
        <v>0</v>
      </c>
      <c r="N531" s="31">
        <f>SUM('Posting_Inputs'!N196)</f>
        <v>0</v>
      </c>
      <c r="O531" s="31">
        <f>SUM('Posting_Inputs'!O196)</f>
        <v>0</v>
      </c>
      <c r="P531" s="31">
        <f>SUM('Posting_Inputs'!P196)</f>
        <v>0</v>
      </c>
      <c r="Q531" s="31">
        <f>SUM('Posting_Inputs'!Q196)</f>
        <v>0</v>
      </c>
      <c r="R531" s="31">
        <f>SUM('Posting_Inputs'!R196)</f>
        <v>0</v>
      </c>
      <c r="S531" s="31">
        <f>SUM('Posting_Inputs'!S196)</f>
        <v>0</v>
      </c>
    </row>
    <row r="532" ht="22" customHeight="1">
      <c r="A532" s="2" t="str">
        <v>GL.PEOPLE.U1|CORP</v>
      </c>
      <c r="B532" s="6" t="str">
        <v>Sick-pay levy (U1)</v>
      </c>
      <c r="C532" s="2" t="str">
        <v>CORP</v>
      </c>
      <c r="D532" s="2" t="str">
        <v>People costs</v>
      </c>
      <c r="E532" s="32">
        <f>SUM(H532:S532)</f>
        <v>0</v>
      </c>
      <c r="F532" s="6" t="str">
        <v>People costs / General and administrative</v>
      </c>
      <c r="G532" s="2"/>
      <c r="H532" s="32">
        <f>0</f>
        <v>0</v>
      </c>
      <c r="I532" s="32">
        <f>0</f>
        <v>0</v>
      </c>
      <c r="J532" s="32">
        <f>0</f>
        <v>0</v>
      </c>
      <c r="K532" s="32">
        <f>0</f>
        <v>0</v>
      </c>
      <c r="L532" s="32">
        <f>0</f>
        <v>0</v>
      </c>
      <c r="M532" s="32">
        <f>0</f>
        <v>0</v>
      </c>
      <c r="N532" s="32">
        <f>0</f>
        <v>0</v>
      </c>
      <c r="O532" s="32">
        <f>0</f>
        <v>0</v>
      </c>
      <c r="P532" s="32">
        <f>0</f>
        <v>0</v>
      </c>
      <c r="Q532" s="32">
        <f>0</f>
        <v>0</v>
      </c>
      <c r="R532" s="32">
        <f>0</f>
        <v>0</v>
      </c>
      <c r="S532" s="32">
        <f>0</f>
        <v>0</v>
      </c>
    </row>
    <row r="533" ht="22" customHeight="1">
      <c r="A533" s="2" t="str">
        <v>GL.PEOPLE.U2|MGMT</v>
      </c>
      <c r="B533" s="6" t="str">
        <v>Maternity levy (U2)</v>
      </c>
      <c r="C533" s="2" t="str">
        <v>MGMT</v>
      </c>
      <c r="D533" s="2" t="str">
        <v>People costs</v>
      </c>
      <c r="E533" s="32">
        <f>SUM(H533:S533)</f>
        <v>0</v>
      </c>
      <c r="F533" s="6" t="str">
        <v>People costs / General and administrative</v>
      </c>
      <c r="G533" s="2"/>
      <c r="H533" s="31">
        <f>SUM('Posting_Inputs'!H17)</f>
        <v>0</v>
      </c>
      <c r="I533" s="31">
        <f>SUM('Posting_Inputs'!I17)</f>
        <v>0</v>
      </c>
      <c r="J533" s="31">
        <f>SUM('Posting_Inputs'!J17)</f>
        <v>0</v>
      </c>
      <c r="K533" s="31">
        <f>SUM('Posting_Inputs'!K17)</f>
        <v>0</v>
      </c>
      <c r="L533" s="31">
        <f>SUM('Posting_Inputs'!L17)</f>
        <v>0</v>
      </c>
      <c r="M533" s="31">
        <f>SUM('Posting_Inputs'!M17)</f>
        <v>0</v>
      </c>
      <c r="N533" s="31">
        <f>SUM('Posting_Inputs'!N17)</f>
        <v>0</v>
      </c>
      <c r="O533" s="31">
        <f>SUM('Posting_Inputs'!O17)</f>
        <v>0</v>
      </c>
      <c r="P533" s="31">
        <f>SUM('Posting_Inputs'!P17)</f>
        <v>0</v>
      </c>
      <c r="Q533" s="31">
        <f>SUM('Posting_Inputs'!Q17)</f>
        <v>0</v>
      </c>
      <c r="R533" s="31">
        <f>SUM('Posting_Inputs'!R17)</f>
        <v>0</v>
      </c>
      <c r="S533" s="31">
        <f>SUM('Posting_Inputs'!S17)</f>
        <v>0</v>
      </c>
    </row>
    <row r="534" ht="22" customHeight="1">
      <c r="A534" s="2" t="str">
        <v>GL.PEOPLE.U2|ENG</v>
      </c>
      <c r="B534" s="6" t="str">
        <v>Maternity levy (U2)</v>
      </c>
      <c r="C534" s="2" t="str">
        <v>ENG</v>
      </c>
      <c r="D534" s="2" t="str">
        <v>People costs</v>
      </c>
      <c r="E534" s="32">
        <f>SUM(H534:S534)</f>
        <v>-1456.521</v>
      </c>
      <c r="F534" s="6" t="str">
        <v>People costs / General and administrative</v>
      </c>
      <c r="G534" s="2"/>
      <c r="H534" s="31">
        <f>SUM('Posting_Inputs'!H29,'Posting_Inputs'!H41,'Posting_Inputs'!H53,'Posting_Inputs'!H65,'Posting_Inputs'!H101,'Posting_Inputs'!H149)</f>
        <v>-34.155</v>
      </c>
      <c r="I534" s="31">
        <f>SUM('Posting_Inputs'!I29,'Posting_Inputs'!I41,'Posting_Inputs'!I53,'Posting_Inputs'!I65,'Posting_Inputs'!I101,'Posting_Inputs'!I149)</f>
        <v>-68.31</v>
      </c>
      <c r="J534" s="31">
        <f>SUM('Posting_Inputs'!J29,'Posting_Inputs'!J41,'Posting_Inputs'!J53,'Posting_Inputs'!J65,'Posting_Inputs'!J101,'Posting_Inputs'!J149)</f>
        <v>-98.67</v>
      </c>
      <c r="K534" s="31">
        <f>SUM('Posting_Inputs'!K29,'Posting_Inputs'!K41,'Posting_Inputs'!K53,'Posting_Inputs'!K65,'Posting_Inputs'!K101,'Posting_Inputs'!K149)</f>
        <v>-98.67</v>
      </c>
      <c r="L534" s="31">
        <f>SUM('Posting_Inputs'!L29,'Posting_Inputs'!L41,'Posting_Inputs'!L53,'Posting_Inputs'!L65,'Posting_Inputs'!L101,'Posting_Inputs'!L149)</f>
        <v>-129.03</v>
      </c>
      <c r="M534" s="31">
        <f>SUM('Posting_Inputs'!M29,'Posting_Inputs'!M41,'Posting_Inputs'!M53,'Posting_Inputs'!M65,'Posting_Inputs'!M101,'Posting_Inputs'!M149)</f>
        <v>-129.03</v>
      </c>
      <c r="N534" s="31">
        <f>SUM('Posting_Inputs'!N29,'Posting_Inputs'!N41,'Posting_Inputs'!N53,'Posting_Inputs'!N65,'Posting_Inputs'!N101,'Posting_Inputs'!N149)</f>
        <v>-129.03</v>
      </c>
      <c r="O534" s="31">
        <f>SUM('Posting_Inputs'!O29,'Posting_Inputs'!O41,'Posting_Inputs'!O53,'Posting_Inputs'!O65,'Posting_Inputs'!O101,'Posting_Inputs'!O149)</f>
        <v>-129.03</v>
      </c>
      <c r="P534" s="31">
        <f>SUM('Posting_Inputs'!P29,'Posting_Inputs'!P41,'Posting_Inputs'!P53,'Posting_Inputs'!P65,'Posting_Inputs'!P101,'Posting_Inputs'!P149)</f>
        <v>-160.149</v>
      </c>
      <c r="Q534" s="31">
        <f>SUM('Posting_Inputs'!Q29,'Posting_Inputs'!Q41,'Posting_Inputs'!Q53,'Posting_Inputs'!Q65,'Posting_Inputs'!Q101,'Posting_Inputs'!Q149)</f>
        <v>-160.149</v>
      </c>
      <c r="R534" s="31">
        <f>SUM('Posting_Inputs'!R29,'Posting_Inputs'!R41,'Posting_Inputs'!R53,'Posting_Inputs'!R65,'Posting_Inputs'!R101,'Posting_Inputs'!R149)</f>
        <v>-160.149</v>
      </c>
      <c r="S534" s="31">
        <f>SUM('Posting_Inputs'!S29,'Posting_Inputs'!S41,'Posting_Inputs'!S53,'Posting_Inputs'!S65,'Posting_Inputs'!S101,'Posting_Inputs'!S149)</f>
        <v>-160.149</v>
      </c>
    </row>
    <row r="535" ht="22" customHeight="1">
      <c r="A535" s="2" t="str">
        <v>GL.PEOPLE.U2|COMP</v>
      </c>
      <c r="B535" s="6" t="str">
        <v>Maternity levy (U2)</v>
      </c>
      <c r="C535" s="2" t="str">
        <v>COMP</v>
      </c>
      <c r="D535" s="2" t="str">
        <v>People costs</v>
      </c>
      <c r="E535" s="32">
        <f>SUM(H535:S535)</f>
        <v>-444.015</v>
      </c>
      <c r="F535" s="6" t="str">
        <v>People costs / General and administrative</v>
      </c>
      <c r="G535" s="2"/>
      <c r="H535" s="31">
        <f>SUM('Posting_Inputs'!H77,'Posting_Inputs'!H137,'Posting_Inputs'!H185)</f>
        <v>0</v>
      </c>
      <c r="I535" s="31">
        <f>SUM('Posting_Inputs'!I77,'Posting_Inputs'!I137,'Posting_Inputs'!I185)</f>
        <v>0</v>
      </c>
      <c r="J535" s="31">
        <f>SUM('Posting_Inputs'!J77,'Posting_Inputs'!J137,'Posting_Inputs'!J185)</f>
        <v>0</v>
      </c>
      <c r="K535" s="31">
        <f>SUM('Posting_Inputs'!K77,'Posting_Inputs'!K137,'Posting_Inputs'!K185)</f>
        <v>-34.155</v>
      </c>
      <c r="L535" s="31">
        <f>SUM('Posting_Inputs'!L77,'Posting_Inputs'!L137,'Posting_Inputs'!L185)</f>
        <v>-34.155</v>
      </c>
      <c r="M535" s="31">
        <f>SUM('Posting_Inputs'!M77,'Posting_Inputs'!M137,'Posting_Inputs'!M185)</f>
        <v>-34.155</v>
      </c>
      <c r="N535" s="31">
        <f>SUM('Posting_Inputs'!N77,'Posting_Inputs'!N137,'Posting_Inputs'!N185)</f>
        <v>-34.155</v>
      </c>
      <c r="O535" s="31">
        <f>SUM('Posting_Inputs'!O77,'Posting_Inputs'!O137,'Posting_Inputs'!O185)</f>
        <v>-34.155</v>
      </c>
      <c r="P535" s="31">
        <f>SUM('Posting_Inputs'!P77,'Posting_Inputs'!P137,'Posting_Inputs'!P185)</f>
        <v>-68.31</v>
      </c>
      <c r="Q535" s="31">
        <f>SUM('Posting_Inputs'!Q77,'Posting_Inputs'!Q137,'Posting_Inputs'!Q185)</f>
        <v>-68.31</v>
      </c>
      <c r="R535" s="31">
        <f>SUM('Posting_Inputs'!R77,'Posting_Inputs'!R137,'Posting_Inputs'!R185)</f>
        <v>-68.31</v>
      </c>
      <c r="S535" s="31">
        <f>SUM('Posting_Inputs'!S77,'Posting_Inputs'!S137,'Posting_Inputs'!S185)</f>
        <v>-68.31</v>
      </c>
    </row>
    <row r="536" ht="22" customHeight="1">
      <c r="A536" s="2" t="str">
        <v>GL.PEOPLE.U2|PROD</v>
      </c>
      <c r="B536" s="6" t="str">
        <v>Maternity levy (U2)</v>
      </c>
      <c r="C536" s="2" t="str">
        <v>PROD</v>
      </c>
      <c r="D536" s="2" t="str">
        <v>People costs</v>
      </c>
      <c r="E536" s="32">
        <f>SUM(H536:S536)</f>
        <v>-239.085</v>
      </c>
      <c r="F536" s="6" t="str">
        <v>People costs / General and administrative</v>
      </c>
      <c r="G536" s="2"/>
      <c r="H536" s="31">
        <f>SUM('Posting_Inputs'!H89)</f>
        <v>0</v>
      </c>
      <c r="I536" s="31">
        <f>SUM('Posting_Inputs'!I89)</f>
        <v>0</v>
      </c>
      <c r="J536" s="31">
        <f>SUM('Posting_Inputs'!J89)</f>
        <v>0</v>
      </c>
      <c r="K536" s="31">
        <f>SUM('Posting_Inputs'!K89)</f>
        <v>-26.565</v>
      </c>
      <c r="L536" s="31">
        <f>SUM('Posting_Inputs'!L89)</f>
        <v>-26.565</v>
      </c>
      <c r="M536" s="31">
        <f>SUM('Posting_Inputs'!M89)</f>
        <v>-26.565</v>
      </c>
      <c r="N536" s="31">
        <f>SUM('Posting_Inputs'!N89)</f>
        <v>-26.565</v>
      </c>
      <c r="O536" s="31">
        <f>SUM('Posting_Inputs'!O89)</f>
        <v>-26.565</v>
      </c>
      <c r="P536" s="31">
        <f>SUM('Posting_Inputs'!P89)</f>
        <v>-26.565</v>
      </c>
      <c r="Q536" s="31">
        <f>SUM('Posting_Inputs'!Q89)</f>
        <v>-26.565</v>
      </c>
      <c r="R536" s="31">
        <f>SUM('Posting_Inputs'!R89)</f>
        <v>-26.565</v>
      </c>
      <c r="S536" s="31">
        <f>SUM('Posting_Inputs'!S89)</f>
        <v>-26.565</v>
      </c>
    </row>
    <row r="537" ht="22" customHeight="1">
      <c r="A537" s="2" t="str">
        <v>GL.PEOPLE.U2|MKT</v>
      </c>
      <c r="B537" s="6" t="str">
        <v>Maternity levy (U2)</v>
      </c>
      <c r="C537" s="2" t="str">
        <v>MKT</v>
      </c>
      <c r="D537" s="2" t="str">
        <v>People costs</v>
      </c>
      <c r="E537" s="32">
        <f>SUM(H537:S537)</f>
        <v>-208.72499999999997</v>
      </c>
      <c r="F537" s="6" t="str">
        <v>People costs / General and administrative</v>
      </c>
      <c r="G537" s="2"/>
      <c r="H537" s="31">
        <f>SUM('Posting_Inputs'!H113,'Posting_Inputs'!H125)</f>
        <v>0</v>
      </c>
      <c r="I537" s="31">
        <f>SUM('Posting_Inputs'!I113,'Posting_Inputs'!I125)</f>
        <v>0</v>
      </c>
      <c r="J537" s="31">
        <f>SUM('Posting_Inputs'!J113,'Posting_Inputs'!J125)</f>
        <v>0</v>
      </c>
      <c r="K537" s="31">
        <f>SUM('Posting_Inputs'!K113,'Posting_Inputs'!K125)</f>
        <v>0</v>
      </c>
      <c r="L537" s="31">
        <f>SUM('Posting_Inputs'!L113,'Posting_Inputs'!L125)</f>
        <v>0</v>
      </c>
      <c r="M537" s="31">
        <f>SUM('Posting_Inputs'!M113,'Posting_Inputs'!M125)</f>
        <v>0</v>
      </c>
      <c r="N537" s="31">
        <f>SUM('Posting_Inputs'!N113,'Posting_Inputs'!N125)</f>
        <v>0</v>
      </c>
      <c r="O537" s="31">
        <f>SUM('Posting_Inputs'!O113,'Posting_Inputs'!O125)</f>
        <v>-41.74499999999999</v>
      </c>
      <c r="P537" s="31">
        <f>SUM('Posting_Inputs'!P113,'Posting_Inputs'!P125)</f>
        <v>-41.74499999999999</v>
      </c>
      <c r="Q537" s="31">
        <f>SUM('Posting_Inputs'!Q113,'Posting_Inputs'!Q125)</f>
        <v>-41.74499999999999</v>
      </c>
      <c r="R537" s="31">
        <f>SUM('Posting_Inputs'!R113,'Posting_Inputs'!R125)</f>
        <v>-41.74499999999999</v>
      </c>
      <c r="S537" s="31">
        <f>SUM('Posting_Inputs'!S113,'Posting_Inputs'!S125)</f>
        <v>-41.74499999999999</v>
      </c>
    </row>
    <row r="538" ht="22" customHeight="1">
      <c r="A538" s="2" t="str">
        <v>GL.PEOPLE.U2|SUP</v>
      </c>
      <c r="B538" s="6" t="str">
        <v>Maternity levy (U2)</v>
      </c>
      <c r="C538" s="2" t="str">
        <v>SUP</v>
      </c>
      <c r="D538" s="2" t="str">
        <v>People costs</v>
      </c>
      <c r="E538" s="32">
        <f>SUM(H538:S538)</f>
        <v>-51.2325</v>
      </c>
      <c r="F538" s="6" t="str">
        <v>People costs / General and administrative</v>
      </c>
      <c r="G538" s="2"/>
      <c r="H538" s="31">
        <f>SUM('Posting_Inputs'!H161)</f>
        <v>0</v>
      </c>
      <c r="I538" s="31">
        <f>SUM('Posting_Inputs'!I161)</f>
        <v>0</v>
      </c>
      <c r="J538" s="31">
        <f>SUM('Posting_Inputs'!J161)</f>
        <v>0</v>
      </c>
      <c r="K538" s="31">
        <f>SUM('Posting_Inputs'!K161)</f>
        <v>0</v>
      </c>
      <c r="L538" s="31">
        <f>SUM('Posting_Inputs'!L161)</f>
        <v>0</v>
      </c>
      <c r="M538" s="31">
        <f>SUM('Posting_Inputs'!M161)</f>
        <v>0</v>
      </c>
      <c r="N538" s="31">
        <f>SUM('Posting_Inputs'!N161)</f>
        <v>0</v>
      </c>
      <c r="O538" s="31">
        <f>SUM('Posting_Inputs'!O161)</f>
        <v>0</v>
      </c>
      <c r="P538" s="31">
        <f>SUM('Posting_Inputs'!P161)</f>
        <v>0</v>
      </c>
      <c r="Q538" s="31">
        <f>SUM('Posting_Inputs'!Q161)</f>
        <v>-17.0775</v>
      </c>
      <c r="R538" s="31">
        <f>SUM('Posting_Inputs'!R161)</f>
        <v>-17.0775</v>
      </c>
      <c r="S538" s="31">
        <f>SUM('Posting_Inputs'!S161)</f>
        <v>-17.0775</v>
      </c>
    </row>
    <row r="539" ht="22" customHeight="1">
      <c r="A539" s="2" t="str">
        <v>GL.PEOPLE.U2|FIN</v>
      </c>
      <c r="B539" s="6" t="str">
        <v>Maternity levy (U2)</v>
      </c>
      <c r="C539" s="2" t="str">
        <v>FIN</v>
      </c>
      <c r="D539" s="2" t="str">
        <v>People costs</v>
      </c>
      <c r="E539" s="32">
        <f>SUM(H539:S539)</f>
        <v>0</v>
      </c>
      <c r="F539" s="6" t="str">
        <v>People costs / General and administrative</v>
      </c>
      <c r="G539" s="2"/>
      <c r="H539" s="31">
        <f>SUM('Posting_Inputs'!H173)</f>
        <v>0</v>
      </c>
      <c r="I539" s="31">
        <f>SUM('Posting_Inputs'!I173)</f>
        <v>0</v>
      </c>
      <c r="J539" s="31">
        <f>SUM('Posting_Inputs'!J173)</f>
        <v>0</v>
      </c>
      <c r="K539" s="31">
        <f>SUM('Posting_Inputs'!K173)</f>
        <v>0</v>
      </c>
      <c r="L539" s="31">
        <f>SUM('Posting_Inputs'!L173)</f>
        <v>0</v>
      </c>
      <c r="M539" s="31">
        <f>SUM('Posting_Inputs'!M173)</f>
        <v>0</v>
      </c>
      <c r="N539" s="31">
        <f>SUM('Posting_Inputs'!N173)</f>
        <v>0</v>
      </c>
      <c r="O539" s="31">
        <f>SUM('Posting_Inputs'!O173)</f>
        <v>0</v>
      </c>
      <c r="P539" s="31">
        <f>SUM('Posting_Inputs'!P173)</f>
        <v>0</v>
      </c>
      <c r="Q539" s="31">
        <f>SUM('Posting_Inputs'!Q173)</f>
        <v>0</v>
      </c>
      <c r="R539" s="31">
        <f>SUM('Posting_Inputs'!R173)</f>
        <v>0</v>
      </c>
      <c r="S539" s="31">
        <f>SUM('Posting_Inputs'!S173)</f>
        <v>0</v>
      </c>
    </row>
    <row r="540" ht="22" customHeight="1">
      <c r="A540" s="2" t="str">
        <v>GL.PEOPLE.U2|SALES</v>
      </c>
      <c r="B540" s="6" t="str">
        <v>Maternity levy (U2)</v>
      </c>
      <c r="C540" s="2" t="str">
        <v>SALES</v>
      </c>
      <c r="D540" s="2" t="str">
        <v>People costs</v>
      </c>
      <c r="E540" s="32">
        <f>SUM(H540:S540)</f>
        <v>0</v>
      </c>
      <c r="F540" s="6" t="str">
        <v>People costs / General and administrative</v>
      </c>
      <c r="G540" s="2"/>
      <c r="H540" s="31">
        <f>SUM('Posting_Inputs'!H197)</f>
        <v>0</v>
      </c>
      <c r="I540" s="31">
        <f>SUM('Posting_Inputs'!I197)</f>
        <v>0</v>
      </c>
      <c r="J540" s="31">
        <f>SUM('Posting_Inputs'!J197)</f>
        <v>0</v>
      </c>
      <c r="K540" s="31">
        <f>SUM('Posting_Inputs'!K197)</f>
        <v>0</v>
      </c>
      <c r="L540" s="31">
        <f>SUM('Posting_Inputs'!L197)</f>
        <v>0</v>
      </c>
      <c r="M540" s="31">
        <f>SUM('Posting_Inputs'!M197)</f>
        <v>0</v>
      </c>
      <c r="N540" s="31">
        <f>SUM('Posting_Inputs'!N197)</f>
        <v>0</v>
      </c>
      <c r="O540" s="31">
        <f>SUM('Posting_Inputs'!O197)</f>
        <v>0</v>
      </c>
      <c r="P540" s="31">
        <f>SUM('Posting_Inputs'!P197)</f>
        <v>0</v>
      </c>
      <c r="Q540" s="31">
        <f>SUM('Posting_Inputs'!Q197)</f>
        <v>0</v>
      </c>
      <c r="R540" s="31">
        <f>SUM('Posting_Inputs'!R197)</f>
        <v>0</v>
      </c>
      <c r="S540" s="31">
        <f>SUM('Posting_Inputs'!S197)</f>
        <v>0</v>
      </c>
    </row>
    <row r="541" ht="22" customHeight="1">
      <c r="A541" s="2" t="str">
        <v>GL.PEOPLE.U2|CORP</v>
      </c>
      <c r="B541" s="6" t="str">
        <v>Maternity levy (U2)</v>
      </c>
      <c r="C541" s="2" t="str">
        <v>CORP</v>
      </c>
      <c r="D541" s="2" t="str">
        <v>People costs</v>
      </c>
      <c r="E541" s="32">
        <f>SUM(H541:S541)</f>
        <v>0</v>
      </c>
      <c r="F541" s="6" t="str">
        <v>People costs / General and administrative</v>
      </c>
      <c r="G541" s="2"/>
      <c r="H541" s="32">
        <f>0</f>
        <v>0</v>
      </c>
      <c r="I541" s="32">
        <f>0</f>
        <v>0</v>
      </c>
      <c r="J541" s="32">
        <f>0</f>
        <v>0</v>
      </c>
      <c r="K541" s="32">
        <f>0</f>
        <v>0</v>
      </c>
      <c r="L541" s="32">
        <f>0</f>
        <v>0</v>
      </c>
      <c r="M541" s="32">
        <f>0</f>
        <v>0</v>
      </c>
      <c r="N541" s="32">
        <f>0</f>
        <v>0</v>
      </c>
      <c r="O541" s="32">
        <f>0</f>
        <v>0</v>
      </c>
      <c r="P541" s="32">
        <f>0</f>
        <v>0</v>
      </c>
      <c r="Q541" s="32">
        <f>0</f>
        <v>0</v>
      </c>
      <c r="R541" s="32">
        <f>0</f>
        <v>0</v>
      </c>
      <c r="S541" s="32">
        <f>0</f>
        <v>0</v>
      </c>
    </row>
    <row r="542" ht="22" customHeight="1">
      <c r="A542" s="2" t="str">
        <v>GL.PEOPLE.INSOLV|MGMT</v>
      </c>
      <c r="B542" s="6" t="str">
        <v>Insolvency levy</v>
      </c>
      <c r="C542" s="2" t="str">
        <v>MGMT</v>
      </c>
      <c r="D542" s="2" t="str">
        <v>People costs</v>
      </c>
      <c r="E542" s="32">
        <f>SUM(H542:S542)</f>
        <v>0</v>
      </c>
      <c r="F542" s="6" t="str">
        <v>People costs / General and administrative</v>
      </c>
      <c r="G542" s="2"/>
      <c r="H542" s="31">
        <f>SUM('Posting_Inputs'!H18)</f>
        <v>0</v>
      </c>
      <c r="I542" s="31">
        <f>SUM('Posting_Inputs'!I18)</f>
        <v>0</v>
      </c>
      <c r="J542" s="31">
        <f>SUM('Posting_Inputs'!J18)</f>
        <v>0</v>
      </c>
      <c r="K542" s="31">
        <f>SUM('Posting_Inputs'!K18)</f>
        <v>0</v>
      </c>
      <c r="L542" s="31">
        <f>SUM('Posting_Inputs'!L18)</f>
        <v>0</v>
      </c>
      <c r="M542" s="31">
        <f>SUM('Posting_Inputs'!M18)</f>
        <v>0</v>
      </c>
      <c r="N542" s="31">
        <f>SUM('Posting_Inputs'!N18)</f>
        <v>0</v>
      </c>
      <c r="O542" s="31">
        <f>SUM('Posting_Inputs'!O18)</f>
        <v>0</v>
      </c>
      <c r="P542" s="31">
        <f>SUM('Posting_Inputs'!P18)</f>
        <v>0</v>
      </c>
      <c r="Q542" s="31">
        <f>SUM('Posting_Inputs'!Q18)</f>
        <v>0</v>
      </c>
      <c r="R542" s="31">
        <f>SUM('Posting_Inputs'!R18)</f>
        <v>0</v>
      </c>
      <c r="S542" s="31">
        <f>SUM('Posting_Inputs'!S18)</f>
        <v>0</v>
      </c>
    </row>
    <row r="543" ht="22" customHeight="1">
      <c r="A543" s="2" t="str">
        <v>GL.PEOPLE.INSOLV|ENG</v>
      </c>
      <c r="B543" s="6" t="str">
        <v>Insolvency levy</v>
      </c>
      <c r="C543" s="2" t="str">
        <v>ENG</v>
      </c>
      <c r="D543" s="2" t="str">
        <v>People costs</v>
      </c>
      <c r="E543" s="32">
        <f>SUM(H543:S543)</f>
        <v>-496.54125</v>
      </c>
      <c r="F543" s="6" t="str">
        <v>People costs / General and administrative</v>
      </c>
      <c r="G543" s="2"/>
      <c r="H543" s="31">
        <f>SUM('Posting_Inputs'!H30,'Posting_Inputs'!H42,'Posting_Inputs'!H54,'Posting_Inputs'!H66,'Posting_Inputs'!H102,'Posting_Inputs'!H150)</f>
        <v>-11.64375</v>
      </c>
      <c r="I543" s="31">
        <f>SUM('Posting_Inputs'!I30,'Posting_Inputs'!I42,'Posting_Inputs'!I54,'Posting_Inputs'!I66,'Posting_Inputs'!I102,'Posting_Inputs'!I150)</f>
        <v>-23.2875</v>
      </c>
      <c r="J543" s="31">
        <f>SUM('Posting_Inputs'!J30,'Posting_Inputs'!J42,'Posting_Inputs'!J54,'Posting_Inputs'!J66,'Posting_Inputs'!J102,'Posting_Inputs'!J150)</f>
        <v>-33.6375</v>
      </c>
      <c r="K543" s="31">
        <f>SUM('Posting_Inputs'!K30,'Posting_Inputs'!K42,'Posting_Inputs'!K54,'Posting_Inputs'!K66,'Posting_Inputs'!K102,'Posting_Inputs'!K150)</f>
        <v>-33.6375</v>
      </c>
      <c r="L543" s="31">
        <f>SUM('Posting_Inputs'!L30,'Posting_Inputs'!L42,'Posting_Inputs'!L54,'Posting_Inputs'!L66,'Posting_Inputs'!L102,'Posting_Inputs'!L150)</f>
        <v>-43.9875</v>
      </c>
      <c r="M543" s="31">
        <f>SUM('Posting_Inputs'!M30,'Posting_Inputs'!M42,'Posting_Inputs'!M54,'Posting_Inputs'!M66,'Posting_Inputs'!M102,'Posting_Inputs'!M150)</f>
        <v>-43.9875</v>
      </c>
      <c r="N543" s="31">
        <f>SUM('Posting_Inputs'!N30,'Posting_Inputs'!N42,'Posting_Inputs'!N54,'Posting_Inputs'!N66,'Posting_Inputs'!N102,'Posting_Inputs'!N150)</f>
        <v>-43.9875</v>
      </c>
      <c r="O543" s="31">
        <f>SUM('Posting_Inputs'!O30,'Posting_Inputs'!O42,'Posting_Inputs'!O54,'Posting_Inputs'!O66,'Posting_Inputs'!O102,'Posting_Inputs'!O150)</f>
        <v>-43.9875</v>
      </c>
      <c r="P543" s="31">
        <f>SUM('Posting_Inputs'!P30,'Posting_Inputs'!P42,'Posting_Inputs'!P54,'Posting_Inputs'!P66,'Posting_Inputs'!P102,'Posting_Inputs'!P150)</f>
        <v>-54.59625</v>
      </c>
      <c r="Q543" s="31">
        <f>SUM('Posting_Inputs'!Q30,'Posting_Inputs'!Q42,'Posting_Inputs'!Q54,'Posting_Inputs'!Q66,'Posting_Inputs'!Q102,'Posting_Inputs'!Q150)</f>
        <v>-54.59625</v>
      </c>
      <c r="R543" s="31">
        <f>SUM('Posting_Inputs'!R30,'Posting_Inputs'!R42,'Posting_Inputs'!R54,'Posting_Inputs'!R66,'Posting_Inputs'!R102,'Posting_Inputs'!R150)</f>
        <v>-54.59625</v>
      </c>
      <c r="S543" s="31">
        <f>SUM('Posting_Inputs'!S30,'Posting_Inputs'!S42,'Posting_Inputs'!S54,'Posting_Inputs'!S66,'Posting_Inputs'!S102,'Posting_Inputs'!S150)</f>
        <v>-54.59625</v>
      </c>
    </row>
    <row r="544" ht="22" customHeight="1">
      <c r="A544" s="2" t="str">
        <v>GL.PEOPLE.INSOLV|COMP</v>
      </c>
      <c r="B544" s="6" t="str">
        <v>Insolvency levy</v>
      </c>
      <c r="C544" s="2" t="str">
        <v>COMP</v>
      </c>
      <c r="D544" s="2" t="str">
        <v>People costs</v>
      </c>
      <c r="E544" s="32">
        <f>SUM(H544:S544)</f>
        <v>-151.36875</v>
      </c>
      <c r="F544" s="6" t="str">
        <v>People costs / General and administrative</v>
      </c>
      <c r="G544" s="2"/>
      <c r="H544" s="31">
        <f>SUM('Posting_Inputs'!H78,'Posting_Inputs'!H138,'Posting_Inputs'!H186)</f>
        <v>0</v>
      </c>
      <c r="I544" s="31">
        <f>SUM('Posting_Inputs'!I78,'Posting_Inputs'!I138,'Posting_Inputs'!I186)</f>
        <v>0</v>
      </c>
      <c r="J544" s="31">
        <f>SUM('Posting_Inputs'!J78,'Posting_Inputs'!J138,'Posting_Inputs'!J186)</f>
        <v>0</v>
      </c>
      <c r="K544" s="31">
        <f>SUM('Posting_Inputs'!K78,'Posting_Inputs'!K138,'Posting_Inputs'!K186)</f>
        <v>-11.64375</v>
      </c>
      <c r="L544" s="31">
        <f>SUM('Posting_Inputs'!L78,'Posting_Inputs'!L138,'Posting_Inputs'!L186)</f>
        <v>-11.64375</v>
      </c>
      <c r="M544" s="31">
        <f>SUM('Posting_Inputs'!M78,'Posting_Inputs'!M138,'Posting_Inputs'!M186)</f>
        <v>-11.64375</v>
      </c>
      <c r="N544" s="31">
        <f>SUM('Posting_Inputs'!N78,'Posting_Inputs'!N138,'Posting_Inputs'!N186)</f>
        <v>-11.64375</v>
      </c>
      <c r="O544" s="31">
        <f>SUM('Posting_Inputs'!O78,'Posting_Inputs'!O138,'Posting_Inputs'!O186)</f>
        <v>-11.64375</v>
      </c>
      <c r="P544" s="31">
        <f>SUM('Posting_Inputs'!P78,'Posting_Inputs'!P138,'Posting_Inputs'!P186)</f>
        <v>-23.2875</v>
      </c>
      <c r="Q544" s="31">
        <f>SUM('Posting_Inputs'!Q78,'Posting_Inputs'!Q138,'Posting_Inputs'!Q186)</f>
        <v>-23.2875</v>
      </c>
      <c r="R544" s="31">
        <f>SUM('Posting_Inputs'!R78,'Posting_Inputs'!R138,'Posting_Inputs'!R186)</f>
        <v>-23.2875</v>
      </c>
      <c r="S544" s="31">
        <f>SUM('Posting_Inputs'!S78,'Posting_Inputs'!S138,'Posting_Inputs'!S186)</f>
        <v>-23.2875</v>
      </c>
    </row>
    <row r="545" ht="22" customHeight="1">
      <c r="A545" s="2" t="str">
        <v>GL.PEOPLE.INSOLV|PROD</v>
      </c>
      <c r="B545" s="6" t="str">
        <v>Insolvency levy</v>
      </c>
      <c r="C545" s="2" t="str">
        <v>PROD</v>
      </c>
      <c r="D545" s="2" t="str">
        <v>People costs</v>
      </c>
      <c r="E545" s="32">
        <f>SUM(H545:S545)</f>
        <v>-81.50625000000001</v>
      </c>
      <c r="F545" s="6" t="str">
        <v>People costs / General and administrative</v>
      </c>
      <c r="G545" s="2"/>
      <c r="H545" s="31">
        <f>SUM('Posting_Inputs'!H90)</f>
        <v>0</v>
      </c>
      <c r="I545" s="31">
        <f>SUM('Posting_Inputs'!I90)</f>
        <v>0</v>
      </c>
      <c r="J545" s="31">
        <f>SUM('Posting_Inputs'!J90)</f>
        <v>0</v>
      </c>
      <c r="K545" s="31">
        <f>SUM('Posting_Inputs'!K90)</f>
        <v>-9.05625</v>
      </c>
      <c r="L545" s="31">
        <f>SUM('Posting_Inputs'!L90)</f>
        <v>-9.05625</v>
      </c>
      <c r="M545" s="31">
        <f>SUM('Posting_Inputs'!M90)</f>
        <v>-9.05625</v>
      </c>
      <c r="N545" s="31">
        <f>SUM('Posting_Inputs'!N90)</f>
        <v>-9.05625</v>
      </c>
      <c r="O545" s="31">
        <f>SUM('Posting_Inputs'!O90)</f>
        <v>-9.05625</v>
      </c>
      <c r="P545" s="31">
        <f>SUM('Posting_Inputs'!P90)</f>
        <v>-9.05625</v>
      </c>
      <c r="Q545" s="31">
        <f>SUM('Posting_Inputs'!Q90)</f>
        <v>-9.05625</v>
      </c>
      <c r="R545" s="31">
        <f>SUM('Posting_Inputs'!R90)</f>
        <v>-9.05625</v>
      </c>
      <c r="S545" s="31">
        <f>SUM('Posting_Inputs'!S90)</f>
        <v>-9.05625</v>
      </c>
    </row>
    <row r="546" ht="22" customHeight="1">
      <c r="A546" s="2" t="str">
        <v>GL.PEOPLE.INSOLV|MKT</v>
      </c>
      <c r="B546" s="6" t="str">
        <v>Insolvency levy</v>
      </c>
      <c r="C546" s="2" t="str">
        <v>MKT</v>
      </c>
      <c r="D546" s="2" t="str">
        <v>People costs</v>
      </c>
      <c r="E546" s="32">
        <f>SUM(H546:S546)</f>
        <v>-71.15624999999999</v>
      </c>
      <c r="F546" s="6" t="str">
        <v>People costs / General and administrative</v>
      </c>
      <c r="G546" s="2"/>
      <c r="H546" s="31">
        <f>SUM('Posting_Inputs'!H114,'Posting_Inputs'!H126)</f>
        <v>0</v>
      </c>
      <c r="I546" s="31">
        <f>SUM('Posting_Inputs'!I114,'Posting_Inputs'!I126)</f>
        <v>0</v>
      </c>
      <c r="J546" s="31">
        <f>SUM('Posting_Inputs'!J114,'Posting_Inputs'!J126)</f>
        <v>0</v>
      </c>
      <c r="K546" s="31">
        <f>SUM('Posting_Inputs'!K114,'Posting_Inputs'!K126)</f>
        <v>0</v>
      </c>
      <c r="L546" s="31">
        <f>SUM('Posting_Inputs'!L114,'Posting_Inputs'!L126)</f>
        <v>0</v>
      </c>
      <c r="M546" s="31">
        <f>SUM('Posting_Inputs'!M114,'Posting_Inputs'!M126)</f>
        <v>0</v>
      </c>
      <c r="N546" s="31">
        <f>SUM('Posting_Inputs'!N114,'Posting_Inputs'!N126)</f>
        <v>0</v>
      </c>
      <c r="O546" s="31">
        <f>SUM('Posting_Inputs'!O114,'Posting_Inputs'!O126)</f>
        <v>-14.231249999999998</v>
      </c>
      <c r="P546" s="31">
        <f>SUM('Posting_Inputs'!P114,'Posting_Inputs'!P126)</f>
        <v>-14.231249999999998</v>
      </c>
      <c r="Q546" s="31">
        <f>SUM('Posting_Inputs'!Q114,'Posting_Inputs'!Q126)</f>
        <v>-14.231249999999998</v>
      </c>
      <c r="R546" s="31">
        <f>SUM('Posting_Inputs'!R114,'Posting_Inputs'!R126)</f>
        <v>-14.231249999999998</v>
      </c>
      <c r="S546" s="31">
        <f>SUM('Posting_Inputs'!S114,'Posting_Inputs'!S126)</f>
        <v>-14.231249999999998</v>
      </c>
    </row>
    <row r="547" ht="22" customHeight="1">
      <c r="A547" s="2" t="str">
        <v>GL.PEOPLE.INSOLV|SUP</v>
      </c>
      <c r="B547" s="6" t="str">
        <v>Insolvency levy</v>
      </c>
      <c r="C547" s="2" t="str">
        <v>SUP</v>
      </c>
      <c r="D547" s="2" t="str">
        <v>People costs</v>
      </c>
      <c r="E547" s="32">
        <f>SUM(H547:S547)</f>
        <v>-17.465625000000003</v>
      </c>
      <c r="F547" s="6" t="str">
        <v>People costs / General and administrative</v>
      </c>
      <c r="G547" s="2"/>
      <c r="H547" s="31">
        <f>SUM('Posting_Inputs'!H162)</f>
        <v>0</v>
      </c>
      <c r="I547" s="31">
        <f>SUM('Posting_Inputs'!I162)</f>
        <v>0</v>
      </c>
      <c r="J547" s="31">
        <f>SUM('Posting_Inputs'!J162)</f>
        <v>0</v>
      </c>
      <c r="K547" s="31">
        <f>SUM('Posting_Inputs'!K162)</f>
        <v>0</v>
      </c>
      <c r="L547" s="31">
        <f>SUM('Posting_Inputs'!L162)</f>
        <v>0</v>
      </c>
      <c r="M547" s="31">
        <f>SUM('Posting_Inputs'!M162)</f>
        <v>0</v>
      </c>
      <c r="N547" s="31">
        <f>SUM('Posting_Inputs'!N162)</f>
        <v>0</v>
      </c>
      <c r="O547" s="31">
        <f>SUM('Posting_Inputs'!O162)</f>
        <v>0</v>
      </c>
      <c r="P547" s="31">
        <f>SUM('Posting_Inputs'!P162)</f>
        <v>0</v>
      </c>
      <c r="Q547" s="31">
        <f>SUM('Posting_Inputs'!Q162)</f>
        <v>-5.821875</v>
      </c>
      <c r="R547" s="31">
        <f>SUM('Posting_Inputs'!R162)</f>
        <v>-5.821875</v>
      </c>
      <c r="S547" s="31">
        <f>SUM('Posting_Inputs'!S162)</f>
        <v>-5.821875</v>
      </c>
    </row>
    <row r="548" ht="22" customHeight="1">
      <c r="A548" s="2" t="str">
        <v>GL.PEOPLE.INSOLV|FIN</v>
      </c>
      <c r="B548" s="6" t="str">
        <v>Insolvency levy</v>
      </c>
      <c r="C548" s="2" t="str">
        <v>FIN</v>
      </c>
      <c r="D548" s="2" t="str">
        <v>People costs</v>
      </c>
      <c r="E548" s="32">
        <f>SUM(H548:S548)</f>
        <v>0</v>
      </c>
      <c r="F548" s="6" t="str">
        <v>People costs / General and administrative</v>
      </c>
      <c r="G548" s="2"/>
      <c r="H548" s="31">
        <f>SUM('Posting_Inputs'!H174)</f>
        <v>0</v>
      </c>
      <c r="I548" s="31">
        <f>SUM('Posting_Inputs'!I174)</f>
        <v>0</v>
      </c>
      <c r="J548" s="31">
        <f>SUM('Posting_Inputs'!J174)</f>
        <v>0</v>
      </c>
      <c r="K548" s="31">
        <f>SUM('Posting_Inputs'!K174)</f>
        <v>0</v>
      </c>
      <c r="L548" s="31">
        <f>SUM('Posting_Inputs'!L174)</f>
        <v>0</v>
      </c>
      <c r="M548" s="31">
        <f>SUM('Posting_Inputs'!M174)</f>
        <v>0</v>
      </c>
      <c r="N548" s="31">
        <f>SUM('Posting_Inputs'!N174)</f>
        <v>0</v>
      </c>
      <c r="O548" s="31">
        <f>SUM('Posting_Inputs'!O174)</f>
        <v>0</v>
      </c>
      <c r="P548" s="31">
        <f>SUM('Posting_Inputs'!P174)</f>
        <v>0</v>
      </c>
      <c r="Q548" s="31">
        <f>SUM('Posting_Inputs'!Q174)</f>
        <v>0</v>
      </c>
      <c r="R548" s="31">
        <f>SUM('Posting_Inputs'!R174)</f>
        <v>0</v>
      </c>
      <c r="S548" s="31">
        <f>SUM('Posting_Inputs'!S174)</f>
        <v>0</v>
      </c>
    </row>
    <row r="549" ht="22" customHeight="1">
      <c r="A549" s="2" t="str">
        <v>GL.PEOPLE.INSOLV|SALES</v>
      </c>
      <c r="B549" s="6" t="str">
        <v>Insolvency levy</v>
      </c>
      <c r="C549" s="2" t="str">
        <v>SALES</v>
      </c>
      <c r="D549" s="2" t="str">
        <v>People costs</v>
      </c>
      <c r="E549" s="32">
        <f>SUM(H549:S549)</f>
        <v>0</v>
      </c>
      <c r="F549" s="6" t="str">
        <v>People costs / General and administrative</v>
      </c>
      <c r="G549" s="2"/>
      <c r="H549" s="31">
        <f>SUM('Posting_Inputs'!H198)</f>
        <v>0</v>
      </c>
      <c r="I549" s="31">
        <f>SUM('Posting_Inputs'!I198)</f>
        <v>0</v>
      </c>
      <c r="J549" s="31">
        <f>SUM('Posting_Inputs'!J198)</f>
        <v>0</v>
      </c>
      <c r="K549" s="31">
        <f>SUM('Posting_Inputs'!K198)</f>
        <v>0</v>
      </c>
      <c r="L549" s="31">
        <f>SUM('Posting_Inputs'!L198)</f>
        <v>0</v>
      </c>
      <c r="M549" s="31">
        <f>SUM('Posting_Inputs'!M198)</f>
        <v>0</v>
      </c>
      <c r="N549" s="31">
        <f>SUM('Posting_Inputs'!N198)</f>
        <v>0</v>
      </c>
      <c r="O549" s="31">
        <f>SUM('Posting_Inputs'!O198)</f>
        <v>0</v>
      </c>
      <c r="P549" s="31">
        <f>SUM('Posting_Inputs'!P198)</f>
        <v>0</v>
      </c>
      <c r="Q549" s="31">
        <f>SUM('Posting_Inputs'!Q198)</f>
        <v>0</v>
      </c>
      <c r="R549" s="31">
        <f>SUM('Posting_Inputs'!R198)</f>
        <v>0</v>
      </c>
      <c r="S549" s="31">
        <f>SUM('Posting_Inputs'!S198)</f>
        <v>0</v>
      </c>
    </row>
    <row r="550" ht="22" customHeight="1">
      <c r="A550" s="2" t="str">
        <v>GL.PEOPLE.INSOLV|CORP</v>
      </c>
      <c r="B550" s="6" t="str">
        <v>Insolvency levy</v>
      </c>
      <c r="C550" s="2" t="str">
        <v>CORP</v>
      </c>
      <c r="D550" s="2" t="str">
        <v>People costs</v>
      </c>
      <c r="E550" s="32">
        <f>SUM(H550:S550)</f>
        <v>0</v>
      </c>
      <c r="F550" s="6" t="str">
        <v>People costs / General and administrative</v>
      </c>
      <c r="G550" s="2"/>
      <c r="H550" s="32">
        <f>0</f>
        <v>0</v>
      </c>
      <c r="I550" s="32">
        <f>0</f>
        <v>0</v>
      </c>
      <c r="J550" s="32">
        <f>0</f>
        <v>0</v>
      </c>
      <c r="K550" s="32">
        <f>0</f>
        <v>0</v>
      </c>
      <c r="L550" s="32">
        <f>0</f>
        <v>0</v>
      </c>
      <c r="M550" s="32">
        <f>0</f>
        <v>0</v>
      </c>
      <c r="N550" s="32">
        <f>0</f>
        <v>0</v>
      </c>
      <c r="O550" s="32">
        <f>0</f>
        <v>0</v>
      </c>
      <c r="P550" s="32">
        <f>0</f>
        <v>0</v>
      </c>
      <c r="Q550" s="32">
        <f>0</f>
        <v>0</v>
      </c>
      <c r="R550" s="32">
        <f>0</f>
        <v>0</v>
      </c>
      <c r="S550" s="32">
        <f>0</f>
        <v>0</v>
      </c>
    </row>
    <row r="551" ht="22" customHeight="1">
      <c r="A551" s="2" t="str">
        <v>GL.PEOPLE.BG|MGMT</v>
      </c>
      <c r="B551" s="6" t="str">
        <v>Statutory accident insurance (BG)</v>
      </c>
      <c r="C551" s="2" t="str">
        <v>MGMT</v>
      </c>
      <c r="D551" s="2" t="str">
        <v>People costs</v>
      </c>
      <c r="E551" s="32">
        <f>SUM(H551:S551)</f>
        <v>0</v>
      </c>
      <c r="F551" s="6" t="str">
        <v>People costs / General and administrative</v>
      </c>
      <c r="G551" s="2"/>
      <c r="H551" s="31">
        <f>SUM('Posting_Inputs'!H19)</f>
        <v>0</v>
      </c>
      <c r="I551" s="31">
        <f>SUM('Posting_Inputs'!I19)</f>
        <v>0</v>
      </c>
      <c r="J551" s="31">
        <f>SUM('Posting_Inputs'!J19)</f>
        <v>0</v>
      </c>
      <c r="K551" s="31">
        <f>SUM('Posting_Inputs'!K19)</f>
        <v>0</v>
      </c>
      <c r="L551" s="31">
        <f>SUM('Posting_Inputs'!L19)</f>
        <v>0</v>
      </c>
      <c r="M551" s="31">
        <f>SUM('Posting_Inputs'!M19)</f>
        <v>0</v>
      </c>
      <c r="N551" s="31">
        <f>SUM('Posting_Inputs'!N19)</f>
        <v>0</v>
      </c>
      <c r="O551" s="31">
        <f>SUM('Posting_Inputs'!O19)</f>
        <v>0</v>
      </c>
      <c r="P551" s="31">
        <f>SUM('Posting_Inputs'!P19)</f>
        <v>0</v>
      </c>
      <c r="Q551" s="31">
        <f>SUM('Posting_Inputs'!Q19)</f>
        <v>0</v>
      </c>
      <c r="R551" s="31">
        <f>SUM('Posting_Inputs'!R19)</f>
        <v>0</v>
      </c>
      <c r="S551" s="31">
        <f>SUM('Posting_Inputs'!S19)</f>
        <v>0</v>
      </c>
    </row>
    <row r="552" ht="22" customHeight="1">
      <c r="A552" s="2" t="str">
        <v>GL.PEOPLE.BG|ENG</v>
      </c>
      <c r="B552" s="6" t="str">
        <v>Statutory accident insurance (BG)</v>
      </c>
      <c r="C552" s="2" t="str">
        <v>ENG</v>
      </c>
      <c r="D552" s="2" t="str">
        <v>People costs</v>
      </c>
      <c r="E552" s="32">
        <f>SUM(H552:S552)</f>
        <v>-993.0825</v>
      </c>
      <c r="F552" s="6" t="str">
        <v>People costs / General and administrative</v>
      </c>
      <c r="G552" s="2"/>
      <c r="H552" s="31">
        <f>SUM('Posting_Inputs'!H31,'Posting_Inputs'!H43,'Posting_Inputs'!H55,'Posting_Inputs'!H67,'Posting_Inputs'!H103,'Posting_Inputs'!H151)</f>
        <v>-23.2875</v>
      </c>
      <c r="I552" s="31">
        <f>SUM('Posting_Inputs'!I31,'Posting_Inputs'!I43,'Posting_Inputs'!I55,'Posting_Inputs'!I67,'Posting_Inputs'!I103,'Posting_Inputs'!I151)</f>
        <v>-46.575</v>
      </c>
      <c r="J552" s="31">
        <f>SUM('Posting_Inputs'!J31,'Posting_Inputs'!J43,'Posting_Inputs'!J55,'Posting_Inputs'!J67,'Posting_Inputs'!J103,'Posting_Inputs'!J151)</f>
        <v>-67.275</v>
      </c>
      <c r="K552" s="31">
        <f>SUM('Posting_Inputs'!K31,'Posting_Inputs'!K43,'Posting_Inputs'!K55,'Posting_Inputs'!K67,'Posting_Inputs'!K103,'Posting_Inputs'!K151)</f>
        <v>-67.275</v>
      </c>
      <c r="L552" s="31">
        <f>SUM('Posting_Inputs'!L31,'Posting_Inputs'!L43,'Posting_Inputs'!L55,'Posting_Inputs'!L67,'Posting_Inputs'!L103,'Posting_Inputs'!L151)</f>
        <v>-87.975</v>
      </c>
      <c r="M552" s="31">
        <f>SUM('Posting_Inputs'!M31,'Posting_Inputs'!M43,'Posting_Inputs'!M55,'Posting_Inputs'!M67,'Posting_Inputs'!M103,'Posting_Inputs'!M151)</f>
        <v>-87.975</v>
      </c>
      <c r="N552" s="31">
        <f>SUM('Posting_Inputs'!N31,'Posting_Inputs'!N43,'Posting_Inputs'!N55,'Posting_Inputs'!N67,'Posting_Inputs'!N103,'Posting_Inputs'!N151)</f>
        <v>-87.975</v>
      </c>
      <c r="O552" s="31">
        <f>SUM('Posting_Inputs'!O31,'Posting_Inputs'!O43,'Posting_Inputs'!O55,'Posting_Inputs'!O67,'Posting_Inputs'!O103,'Posting_Inputs'!O151)</f>
        <v>-87.975</v>
      </c>
      <c r="P552" s="31">
        <f>SUM('Posting_Inputs'!P31,'Posting_Inputs'!P43,'Posting_Inputs'!P55,'Posting_Inputs'!P67,'Posting_Inputs'!P103,'Posting_Inputs'!P151)</f>
        <v>-109.1925</v>
      </c>
      <c r="Q552" s="31">
        <f>SUM('Posting_Inputs'!Q31,'Posting_Inputs'!Q43,'Posting_Inputs'!Q55,'Posting_Inputs'!Q67,'Posting_Inputs'!Q103,'Posting_Inputs'!Q151)</f>
        <v>-109.1925</v>
      </c>
      <c r="R552" s="31">
        <f>SUM('Posting_Inputs'!R31,'Posting_Inputs'!R43,'Posting_Inputs'!R55,'Posting_Inputs'!R67,'Posting_Inputs'!R103,'Posting_Inputs'!R151)</f>
        <v>-109.1925</v>
      </c>
      <c r="S552" s="31">
        <f>SUM('Posting_Inputs'!S31,'Posting_Inputs'!S43,'Posting_Inputs'!S55,'Posting_Inputs'!S67,'Posting_Inputs'!S103,'Posting_Inputs'!S151)</f>
        <v>-109.1925</v>
      </c>
    </row>
    <row r="553" ht="22" customHeight="1">
      <c r="A553" s="2" t="str">
        <v>GL.PEOPLE.BG|COMP</v>
      </c>
      <c r="B553" s="6" t="str">
        <v>Statutory accident insurance (BG)</v>
      </c>
      <c r="C553" s="2" t="str">
        <v>COMP</v>
      </c>
      <c r="D553" s="2" t="str">
        <v>People costs</v>
      </c>
      <c r="E553" s="32">
        <f>SUM(H553:S553)</f>
        <v>-302.7375</v>
      </c>
      <c r="F553" s="6" t="str">
        <v>People costs / General and administrative</v>
      </c>
      <c r="G553" s="2"/>
      <c r="H553" s="31">
        <f>SUM('Posting_Inputs'!H79,'Posting_Inputs'!H139,'Posting_Inputs'!H187)</f>
        <v>0</v>
      </c>
      <c r="I553" s="31">
        <f>SUM('Posting_Inputs'!I79,'Posting_Inputs'!I139,'Posting_Inputs'!I187)</f>
        <v>0</v>
      </c>
      <c r="J553" s="31">
        <f>SUM('Posting_Inputs'!J79,'Posting_Inputs'!J139,'Posting_Inputs'!J187)</f>
        <v>0</v>
      </c>
      <c r="K553" s="31">
        <f>SUM('Posting_Inputs'!K79,'Posting_Inputs'!K139,'Posting_Inputs'!K187)</f>
        <v>-23.2875</v>
      </c>
      <c r="L553" s="31">
        <f>SUM('Posting_Inputs'!L79,'Posting_Inputs'!L139,'Posting_Inputs'!L187)</f>
        <v>-23.2875</v>
      </c>
      <c r="M553" s="31">
        <f>SUM('Posting_Inputs'!M79,'Posting_Inputs'!M139,'Posting_Inputs'!M187)</f>
        <v>-23.2875</v>
      </c>
      <c r="N553" s="31">
        <f>SUM('Posting_Inputs'!N79,'Posting_Inputs'!N139,'Posting_Inputs'!N187)</f>
        <v>-23.2875</v>
      </c>
      <c r="O553" s="31">
        <f>SUM('Posting_Inputs'!O79,'Posting_Inputs'!O139,'Posting_Inputs'!O187)</f>
        <v>-23.2875</v>
      </c>
      <c r="P553" s="31">
        <f>SUM('Posting_Inputs'!P79,'Posting_Inputs'!P139,'Posting_Inputs'!P187)</f>
        <v>-46.575</v>
      </c>
      <c r="Q553" s="31">
        <f>SUM('Posting_Inputs'!Q79,'Posting_Inputs'!Q139,'Posting_Inputs'!Q187)</f>
        <v>-46.575</v>
      </c>
      <c r="R553" s="31">
        <f>SUM('Posting_Inputs'!R79,'Posting_Inputs'!R139,'Posting_Inputs'!R187)</f>
        <v>-46.575</v>
      </c>
      <c r="S553" s="31">
        <f>SUM('Posting_Inputs'!S79,'Posting_Inputs'!S139,'Posting_Inputs'!S187)</f>
        <v>-46.575</v>
      </c>
    </row>
    <row r="554" ht="22" customHeight="1">
      <c r="A554" s="2" t="str">
        <v>GL.PEOPLE.BG|PROD</v>
      </c>
      <c r="B554" s="6" t="str">
        <v>Statutory accident insurance (BG)</v>
      </c>
      <c r="C554" s="2" t="str">
        <v>PROD</v>
      </c>
      <c r="D554" s="2" t="str">
        <v>People costs</v>
      </c>
      <c r="E554" s="32">
        <f>SUM(H554:S554)</f>
        <v>-163.01250000000002</v>
      </c>
      <c r="F554" s="6" t="str">
        <v>People costs / General and administrative</v>
      </c>
      <c r="G554" s="2"/>
      <c r="H554" s="31">
        <f>SUM('Posting_Inputs'!H91)</f>
        <v>0</v>
      </c>
      <c r="I554" s="31">
        <f>SUM('Posting_Inputs'!I91)</f>
        <v>0</v>
      </c>
      <c r="J554" s="31">
        <f>SUM('Posting_Inputs'!J91)</f>
        <v>0</v>
      </c>
      <c r="K554" s="31">
        <f>SUM('Posting_Inputs'!K91)</f>
        <v>-18.1125</v>
      </c>
      <c r="L554" s="31">
        <f>SUM('Posting_Inputs'!L91)</f>
        <v>-18.1125</v>
      </c>
      <c r="M554" s="31">
        <f>SUM('Posting_Inputs'!M91)</f>
        <v>-18.1125</v>
      </c>
      <c r="N554" s="31">
        <f>SUM('Posting_Inputs'!N91)</f>
        <v>-18.1125</v>
      </c>
      <c r="O554" s="31">
        <f>SUM('Posting_Inputs'!O91)</f>
        <v>-18.1125</v>
      </c>
      <c r="P554" s="31">
        <f>SUM('Posting_Inputs'!P91)</f>
        <v>-18.1125</v>
      </c>
      <c r="Q554" s="31">
        <f>SUM('Posting_Inputs'!Q91)</f>
        <v>-18.1125</v>
      </c>
      <c r="R554" s="31">
        <f>SUM('Posting_Inputs'!R91)</f>
        <v>-18.1125</v>
      </c>
      <c r="S554" s="31">
        <f>SUM('Posting_Inputs'!S91)</f>
        <v>-18.1125</v>
      </c>
    </row>
    <row r="555" ht="22" customHeight="1">
      <c r="A555" s="2" t="str">
        <v>GL.PEOPLE.BG|MKT</v>
      </c>
      <c r="B555" s="6" t="str">
        <v>Statutory accident insurance (BG)</v>
      </c>
      <c r="C555" s="2" t="str">
        <v>MKT</v>
      </c>
      <c r="D555" s="2" t="str">
        <v>People costs</v>
      </c>
      <c r="E555" s="32">
        <f>SUM(H555:S555)</f>
        <v>-142.31249999999997</v>
      </c>
      <c r="F555" s="6" t="str">
        <v>People costs / General and administrative</v>
      </c>
      <c r="G555" s="2"/>
      <c r="H555" s="31">
        <f>SUM('Posting_Inputs'!H115,'Posting_Inputs'!H127)</f>
        <v>0</v>
      </c>
      <c r="I555" s="31">
        <f>SUM('Posting_Inputs'!I115,'Posting_Inputs'!I127)</f>
        <v>0</v>
      </c>
      <c r="J555" s="31">
        <f>SUM('Posting_Inputs'!J115,'Posting_Inputs'!J127)</f>
        <v>0</v>
      </c>
      <c r="K555" s="31">
        <f>SUM('Posting_Inputs'!K115,'Posting_Inputs'!K127)</f>
        <v>0</v>
      </c>
      <c r="L555" s="31">
        <f>SUM('Posting_Inputs'!L115,'Posting_Inputs'!L127)</f>
        <v>0</v>
      </c>
      <c r="M555" s="31">
        <f>SUM('Posting_Inputs'!M115,'Posting_Inputs'!M127)</f>
        <v>0</v>
      </c>
      <c r="N555" s="31">
        <f>SUM('Posting_Inputs'!N115,'Posting_Inputs'!N127)</f>
        <v>0</v>
      </c>
      <c r="O555" s="31">
        <f>SUM('Posting_Inputs'!O115,'Posting_Inputs'!O127)</f>
        <v>-28.462499999999995</v>
      </c>
      <c r="P555" s="31">
        <f>SUM('Posting_Inputs'!P115,'Posting_Inputs'!P127)</f>
        <v>-28.462499999999995</v>
      </c>
      <c r="Q555" s="31">
        <f>SUM('Posting_Inputs'!Q115,'Posting_Inputs'!Q127)</f>
        <v>-28.462499999999995</v>
      </c>
      <c r="R555" s="31">
        <f>SUM('Posting_Inputs'!R115,'Posting_Inputs'!R127)</f>
        <v>-28.462499999999995</v>
      </c>
      <c r="S555" s="31">
        <f>SUM('Posting_Inputs'!S115,'Posting_Inputs'!S127)</f>
        <v>-28.462499999999995</v>
      </c>
    </row>
    <row r="556" ht="22" customHeight="1">
      <c r="A556" s="2" t="str">
        <v>GL.PEOPLE.BG|SUP</v>
      </c>
      <c r="B556" s="6" t="str">
        <v>Statutory accident insurance (BG)</v>
      </c>
      <c r="C556" s="2" t="str">
        <v>SUP</v>
      </c>
      <c r="D556" s="2" t="str">
        <v>People costs</v>
      </c>
      <c r="E556" s="32">
        <f>SUM(H556:S556)</f>
        <v>-34.931250000000006</v>
      </c>
      <c r="F556" s="6" t="str">
        <v>People costs / General and administrative</v>
      </c>
      <c r="G556" s="2"/>
      <c r="H556" s="31">
        <f>SUM('Posting_Inputs'!H163)</f>
        <v>0</v>
      </c>
      <c r="I556" s="31">
        <f>SUM('Posting_Inputs'!I163)</f>
        <v>0</v>
      </c>
      <c r="J556" s="31">
        <f>SUM('Posting_Inputs'!J163)</f>
        <v>0</v>
      </c>
      <c r="K556" s="31">
        <f>SUM('Posting_Inputs'!K163)</f>
        <v>0</v>
      </c>
      <c r="L556" s="31">
        <f>SUM('Posting_Inputs'!L163)</f>
        <v>0</v>
      </c>
      <c r="M556" s="31">
        <f>SUM('Posting_Inputs'!M163)</f>
        <v>0</v>
      </c>
      <c r="N556" s="31">
        <f>SUM('Posting_Inputs'!N163)</f>
        <v>0</v>
      </c>
      <c r="O556" s="31">
        <f>SUM('Posting_Inputs'!O163)</f>
        <v>0</v>
      </c>
      <c r="P556" s="31">
        <f>SUM('Posting_Inputs'!P163)</f>
        <v>0</v>
      </c>
      <c r="Q556" s="31">
        <f>SUM('Posting_Inputs'!Q163)</f>
        <v>-11.64375</v>
      </c>
      <c r="R556" s="31">
        <f>SUM('Posting_Inputs'!R163)</f>
        <v>-11.64375</v>
      </c>
      <c r="S556" s="31">
        <f>SUM('Posting_Inputs'!S163)</f>
        <v>-11.64375</v>
      </c>
    </row>
    <row r="557" ht="22" customHeight="1">
      <c r="A557" s="2" t="str">
        <v>GL.PEOPLE.BG|FIN</v>
      </c>
      <c r="B557" s="6" t="str">
        <v>Statutory accident insurance (BG)</v>
      </c>
      <c r="C557" s="2" t="str">
        <v>FIN</v>
      </c>
      <c r="D557" s="2" t="str">
        <v>People costs</v>
      </c>
      <c r="E557" s="32">
        <f>SUM(H557:S557)</f>
        <v>0</v>
      </c>
      <c r="F557" s="6" t="str">
        <v>People costs / General and administrative</v>
      </c>
      <c r="G557" s="2"/>
      <c r="H557" s="31">
        <f>SUM('Posting_Inputs'!H175)</f>
        <v>0</v>
      </c>
      <c r="I557" s="31">
        <f>SUM('Posting_Inputs'!I175)</f>
        <v>0</v>
      </c>
      <c r="J557" s="31">
        <f>SUM('Posting_Inputs'!J175)</f>
        <v>0</v>
      </c>
      <c r="K557" s="31">
        <f>SUM('Posting_Inputs'!K175)</f>
        <v>0</v>
      </c>
      <c r="L557" s="31">
        <f>SUM('Posting_Inputs'!L175)</f>
        <v>0</v>
      </c>
      <c r="M557" s="31">
        <f>SUM('Posting_Inputs'!M175)</f>
        <v>0</v>
      </c>
      <c r="N557" s="31">
        <f>SUM('Posting_Inputs'!N175)</f>
        <v>0</v>
      </c>
      <c r="O557" s="31">
        <f>SUM('Posting_Inputs'!O175)</f>
        <v>0</v>
      </c>
      <c r="P557" s="31">
        <f>SUM('Posting_Inputs'!P175)</f>
        <v>0</v>
      </c>
      <c r="Q557" s="31">
        <f>SUM('Posting_Inputs'!Q175)</f>
        <v>0</v>
      </c>
      <c r="R557" s="31">
        <f>SUM('Posting_Inputs'!R175)</f>
        <v>0</v>
      </c>
      <c r="S557" s="31">
        <f>SUM('Posting_Inputs'!S175)</f>
        <v>0</v>
      </c>
    </row>
    <row r="558" ht="22" customHeight="1">
      <c r="A558" s="2" t="str">
        <v>GL.PEOPLE.BG|SALES</v>
      </c>
      <c r="B558" s="6" t="str">
        <v>Statutory accident insurance (BG)</v>
      </c>
      <c r="C558" s="2" t="str">
        <v>SALES</v>
      </c>
      <c r="D558" s="2" t="str">
        <v>People costs</v>
      </c>
      <c r="E558" s="32">
        <f>SUM(H558:S558)</f>
        <v>0</v>
      </c>
      <c r="F558" s="6" t="str">
        <v>People costs / General and administrative</v>
      </c>
      <c r="G558" s="2"/>
      <c r="H558" s="31">
        <f>SUM('Posting_Inputs'!H199)</f>
        <v>0</v>
      </c>
      <c r="I558" s="31">
        <f>SUM('Posting_Inputs'!I199)</f>
        <v>0</v>
      </c>
      <c r="J558" s="31">
        <f>SUM('Posting_Inputs'!J199)</f>
        <v>0</v>
      </c>
      <c r="K558" s="31">
        <f>SUM('Posting_Inputs'!K199)</f>
        <v>0</v>
      </c>
      <c r="L558" s="31">
        <f>SUM('Posting_Inputs'!L199)</f>
        <v>0</v>
      </c>
      <c r="M558" s="31">
        <f>SUM('Posting_Inputs'!M199)</f>
        <v>0</v>
      </c>
      <c r="N558" s="31">
        <f>SUM('Posting_Inputs'!N199)</f>
        <v>0</v>
      </c>
      <c r="O558" s="31">
        <f>SUM('Posting_Inputs'!O199)</f>
        <v>0</v>
      </c>
      <c r="P558" s="31">
        <f>SUM('Posting_Inputs'!P199)</f>
        <v>0</v>
      </c>
      <c r="Q558" s="31">
        <f>SUM('Posting_Inputs'!Q199)</f>
        <v>0</v>
      </c>
      <c r="R558" s="31">
        <f>SUM('Posting_Inputs'!R199)</f>
        <v>0</v>
      </c>
      <c r="S558" s="31">
        <f>SUM('Posting_Inputs'!S199)</f>
        <v>0</v>
      </c>
    </row>
    <row r="559" ht="22" customHeight="1">
      <c r="A559" s="2" t="str">
        <v>GL.PEOPLE.BG|CORP</v>
      </c>
      <c r="B559" s="6" t="str">
        <v>Statutory accident insurance (BG)</v>
      </c>
      <c r="C559" s="2" t="str">
        <v>CORP</v>
      </c>
      <c r="D559" s="2" t="str">
        <v>People costs</v>
      </c>
      <c r="E559" s="32">
        <f>SUM(H559:S559)</f>
        <v>0</v>
      </c>
      <c r="F559" s="6" t="str">
        <v>People costs / General and administrative</v>
      </c>
      <c r="G559" s="2"/>
      <c r="H559" s="32">
        <f>0</f>
        <v>0</v>
      </c>
      <c r="I559" s="32">
        <f>0</f>
        <v>0</v>
      </c>
      <c r="J559" s="32">
        <f>0</f>
        <v>0</v>
      </c>
      <c r="K559" s="32">
        <f>0</f>
        <v>0</v>
      </c>
      <c r="L559" s="32">
        <f>0</f>
        <v>0</v>
      </c>
      <c r="M559" s="32">
        <f>0</f>
        <v>0</v>
      </c>
      <c r="N559" s="32">
        <f>0</f>
        <v>0</v>
      </c>
      <c r="O559" s="32">
        <f>0</f>
        <v>0</v>
      </c>
      <c r="P559" s="32">
        <f>0</f>
        <v>0</v>
      </c>
      <c r="Q559" s="32">
        <f>0</f>
        <v>0</v>
      </c>
      <c r="R559" s="32">
        <f>0</f>
        <v>0</v>
      </c>
      <c r="S559" s="32">
        <f>0</f>
        <v>0</v>
      </c>
    </row>
    <row r="560" ht="22" customHeight="1">
      <c r="A560" s="2" t="str">
        <v>GL.DEPR.IT|MGMT</v>
      </c>
      <c r="B560" s="6" t="str">
        <v>Depreciation, IT equipment</v>
      </c>
      <c r="C560" s="2" t="str">
        <v>MGMT</v>
      </c>
      <c r="D560" s="2" t="str">
        <v>Depreciation</v>
      </c>
      <c r="E560" s="32">
        <f>SUM(H560:S560)</f>
        <v>-833.3333333333333</v>
      </c>
      <c r="F560" s="6" t="str">
        <v>Depreciation / General and administrative</v>
      </c>
      <c r="G560" s="2"/>
      <c r="H560" s="31">
        <f>SUM('Posting_Inputs'!H22)</f>
        <v>-69.44444444444444</v>
      </c>
      <c r="I560" s="31">
        <f>SUM('Posting_Inputs'!I22)</f>
        <v>-69.44444444444444</v>
      </c>
      <c r="J560" s="31">
        <f>SUM('Posting_Inputs'!J22)</f>
        <v>-69.44444444444444</v>
      </c>
      <c r="K560" s="31">
        <f>SUM('Posting_Inputs'!K22)</f>
        <v>-69.44444444444444</v>
      </c>
      <c r="L560" s="31">
        <f>SUM('Posting_Inputs'!L22)</f>
        <v>-69.44444444444444</v>
      </c>
      <c r="M560" s="31">
        <f>SUM('Posting_Inputs'!M22)</f>
        <v>-69.44444444444444</v>
      </c>
      <c r="N560" s="31">
        <f>SUM('Posting_Inputs'!N22)</f>
        <v>-69.44444444444444</v>
      </c>
      <c r="O560" s="31">
        <f>SUM('Posting_Inputs'!O22)</f>
        <v>-69.44444444444444</v>
      </c>
      <c r="P560" s="31">
        <f>SUM('Posting_Inputs'!P22)</f>
        <v>-69.44444444444444</v>
      </c>
      <c r="Q560" s="31">
        <f>SUM('Posting_Inputs'!Q22)</f>
        <v>-69.44444444444444</v>
      </c>
      <c r="R560" s="31">
        <f>SUM('Posting_Inputs'!R22)</f>
        <v>-69.44444444444444</v>
      </c>
      <c r="S560" s="31">
        <f>SUM('Posting_Inputs'!S22)</f>
        <v>-69.44444444444444</v>
      </c>
    </row>
    <row r="561" ht="22" customHeight="1">
      <c r="A561" s="2" t="str">
        <v>GL.DEPR.IT|ENG</v>
      </c>
      <c r="B561" s="6" t="str">
        <v>Depreciation, IT equipment</v>
      </c>
      <c r="C561" s="2" t="str">
        <v>ENG</v>
      </c>
      <c r="D561" s="2" t="str">
        <v>Depreciation</v>
      </c>
      <c r="E561" s="32">
        <f>SUM(H561:S561)</f>
        <v>-3958.333333333333</v>
      </c>
      <c r="F561" s="6" t="str">
        <v>Depreciation / General and administrative</v>
      </c>
      <c r="G561" s="2"/>
      <c r="H561" s="31">
        <f>SUM('Posting_Inputs'!H34,'Posting_Inputs'!H46,'Posting_Inputs'!H58,'Posting_Inputs'!H70,'Posting_Inputs'!H106,'Posting_Inputs'!H154)</f>
        <v>-138.88888888888889</v>
      </c>
      <c r="I561" s="31">
        <f>SUM('Posting_Inputs'!I34,'Posting_Inputs'!I46,'Posting_Inputs'!I58,'Posting_Inputs'!I70,'Posting_Inputs'!I106,'Posting_Inputs'!I154)</f>
        <v>-208.33333333333331</v>
      </c>
      <c r="J561" s="31">
        <f>SUM('Posting_Inputs'!J34,'Posting_Inputs'!J46,'Posting_Inputs'!J58,'Posting_Inputs'!J70,'Posting_Inputs'!J106,'Posting_Inputs'!J154)</f>
        <v>-277.77777777777777</v>
      </c>
      <c r="K561" s="31">
        <f>SUM('Posting_Inputs'!K34,'Posting_Inputs'!K46,'Posting_Inputs'!K58,'Posting_Inputs'!K70,'Posting_Inputs'!K106,'Posting_Inputs'!K154)</f>
        <v>-277.77777777777777</v>
      </c>
      <c r="L561" s="31">
        <f>SUM('Posting_Inputs'!L34,'Posting_Inputs'!L46,'Posting_Inputs'!L58,'Posting_Inputs'!L70,'Posting_Inputs'!L106,'Posting_Inputs'!L154)</f>
        <v>-347.22222222222223</v>
      </c>
      <c r="M561" s="31">
        <f>SUM('Posting_Inputs'!M34,'Posting_Inputs'!M46,'Posting_Inputs'!M58,'Posting_Inputs'!M70,'Posting_Inputs'!M106,'Posting_Inputs'!M154)</f>
        <v>-347.22222222222223</v>
      </c>
      <c r="N561" s="31">
        <f>SUM('Posting_Inputs'!N34,'Posting_Inputs'!N46,'Posting_Inputs'!N58,'Posting_Inputs'!N70,'Posting_Inputs'!N106,'Posting_Inputs'!N154)</f>
        <v>-347.22222222222223</v>
      </c>
      <c r="O561" s="31">
        <f>SUM('Posting_Inputs'!O34,'Posting_Inputs'!O46,'Posting_Inputs'!O58,'Posting_Inputs'!O70,'Posting_Inputs'!O106,'Posting_Inputs'!O154)</f>
        <v>-347.22222222222223</v>
      </c>
      <c r="P561" s="31">
        <f>SUM('Posting_Inputs'!P34,'Posting_Inputs'!P46,'Posting_Inputs'!P58,'Posting_Inputs'!P70,'Posting_Inputs'!P106,'Posting_Inputs'!P154)</f>
        <v>-416.66666666666663</v>
      </c>
      <c r="Q561" s="31">
        <f>SUM('Posting_Inputs'!Q34,'Posting_Inputs'!Q46,'Posting_Inputs'!Q58,'Posting_Inputs'!Q70,'Posting_Inputs'!Q106,'Posting_Inputs'!Q154)</f>
        <v>-416.66666666666663</v>
      </c>
      <c r="R561" s="31">
        <f>SUM('Posting_Inputs'!R34,'Posting_Inputs'!R46,'Posting_Inputs'!R58,'Posting_Inputs'!R70,'Posting_Inputs'!R106,'Posting_Inputs'!R154)</f>
        <v>-416.66666666666663</v>
      </c>
      <c r="S561" s="31">
        <f>SUM('Posting_Inputs'!S34,'Posting_Inputs'!S46,'Posting_Inputs'!S58,'Posting_Inputs'!S70,'Posting_Inputs'!S106,'Posting_Inputs'!S154)</f>
        <v>-416.66666666666663</v>
      </c>
    </row>
    <row r="562" ht="22" customHeight="1">
      <c r="A562" s="2" t="str">
        <v>GL.DEPR.IT|COMP</v>
      </c>
      <c r="B562" s="6" t="str">
        <v>Depreciation, IT equipment</v>
      </c>
      <c r="C562" s="2" t="str">
        <v>COMP</v>
      </c>
      <c r="D562" s="2" t="str">
        <v>Depreciation</v>
      </c>
      <c r="E562" s="32">
        <f>SUM(H562:S562)</f>
        <v>-902.7777777777777</v>
      </c>
      <c r="F562" s="6" t="str">
        <v>Depreciation / General and administrative</v>
      </c>
      <c r="G562" s="2"/>
      <c r="H562" s="31">
        <f>SUM('Posting_Inputs'!H82,'Posting_Inputs'!H142,'Posting_Inputs'!H190)</f>
        <v>0</v>
      </c>
      <c r="I562" s="31">
        <f>SUM('Posting_Inputs'!I82,'Posting_Inputs'!I142,'Posting_Inputs'!I190)</f>
        <v>0</v>
      </c>
      <c r="J562" s="31">
        <f>SUM('Posting_Inputs'!J82,'Posting_Inputs'!J142,'Posting_Inputs'!J190)</f>
        <v>0</v>
      </c>
      <c r="K562" s="31">
        <f>SUM('Posting_Inputs'!K82,'Posting_Inputs'!K142,'Posting_Inputs'!K190)</f>
        <v>-69.44444444444444</v>
      </c>
      <c r="L562" s="31">
        <f>SUM('Posting_Inputs'!L82,'Posting_Inputs'!L142,'Posting_Inputs'!L190)</f>
        <v>-69.44444444444444</v>
      </c>
      <c r="M562" s="31">
        <f>SUM('Posting_Inputs'!M82,'Posting_Inputs'!M142,'Posting_Inputs'!M190)</f>
        <v>-69.44444444444444</v>
      </c>
      <c r="N562" s="31">
        <f>SUM('Posting_Inputs'!N82,'Posting_Inputs'!N142,'Posting_Inputs'!N190)</f>
        <v>-69.44444444444444</v>
      </c>
      <c r="O562" s="31">
        <f>SUM('Posting_Inputs'!O82,'Posting_Inputs'!O142,'Posting_Inputs'!O190)</f>
        <v>-69.44444444444444</v>
      </c>
      <c r="P562" s="31">
        <f>SUM('Posting_Inputs'!P82,'Posting_Inputs'!P142,'Posting_Inputs'!P190)</f>
        <v>-138.88888888888889</v>
      </c>
      <c r="Q562" s="31">
        <f>SUM('Posting_Inputs'!Q82,'Posting_Inputs'!Q142,'Posting_Inputs'!Q190)</f>
        <v>-138.88888888888889</v>
      </c>
      <c r="R562" s="31">
        <f>SUM('Posting_Inputs'!R82,'Posting_Inputs'!R142,'Posting_Inputs'!R190)</f>
        <v>-138.88888888888889</v>
      </c>
      <c r="S562" s="31">
        <f>SUM('Posting_Inputs'!S82,'Posting_Inputs'!S142,'Posting_Inputs'!S190)</f>
        <v>-138.88888888888889</v>
      </c>
    </row>
    <row r="563" ht="22" customHeight="1">
      <c r="A563" s="2" t="str">
        <v>GL.DEPR.IT|PROD</v>
      </c>
      <c r="B563" s="6" t="str">
        <v>Depreciation, IT equipment</v>
      </c>
      <c r="C563" s="2" t="str">
        <v>PROD</v>
      </c>
      <c r="D563" s="2" t="str">
        <v>Depreciation</v>
      </c>
      <c r="E563" s="32">
        <f>SUM(H563:S563)</f>
        <v>-625.0</v>
      </c>
      <c r="F563" s="6" t="str">
        <v>Depreciation / General and administrative</v>
      </c>
      <c r="G563" s="2"/>
      <c r="H563" s="31">
        <f>SUM('Posting_Inputs'!H94)</f>
        <v>0</v>
      </c>
      <c r="I563" s="31">
        <f>SUM('Posting_Inputs'!I94)</f>
        <v>0</v>
      </c>
      <c r="J563" s="31">
        <f>SUM('Posting_Inputs'!J94)</f>
        <v>0</v>
      </c>
      <c r="K563" s="31">
        <f>SUM('Posting_Inputs'!K94)</f>
        <v>-69.44444444444444</v>
      </c>
      <c r="L563" s="31">
        <f>SUM('Posting_Inputs'!L94)</f>
        <v>-69.44444444444444</v>
      </c>
      <c r="M563" s="31">
        <f>SUM('Posting_Inputs'!M94)</f>
        <v>-69.44444444444444</v>
      </c>
      <c r="N563" s="31">
        <f>SUM('Posting_Inputs'!N94)</f>
        <v>-69.44444444444444</v>
      </c>
      <c r="O563" s="31">
        <f>SUM('Posting_Inputs'!O94)</f>
        <v>-69.44444444444444</v>
      </c>
      <c r="P563" s="31">
        <f>SUM('Posting_Inputs'!P94)</f>
        <v>-69.44444444444444</v>
      </c>
      <c r="Q563" s="31">
        <f>SUM('Posting_Inputs'!Q94)</f>
        <v>-69.44444444444444</v>
      </c>
      <c r="R563" s="31">
        <f>SUM('Posting_Inputs'!R94)</f>
        <v>-69.44444444444444</v>
      </c>
      <c r="S563" s="31">
        <f>SUM('Posting_Inputs'!S94)</f>
        <v>-69.44444444444444</v>
      </c>
    </row>
    <row r="564" ht="22" customHeight="1">
      <c r="A564" s="2" t="str">
        <v>GL.DEPR.IT|MKT</v>
      </c>
      <c r="B564" s="6" t="str">
        <v>Depreciation, IT equipment</v>
      </c>
      <c r="C564" s="2" t="str">
        <v>MKT</v>
      </c>
      <c r="D564" s="2" t="str">
        <v>Depreciation</v>
      </c>
      <c r="E564" s="32">
        <f>SUM(H564:S564)</f>
        <v>-694.4444444444445</v>
      </c>
      <c r="F564" s="6" t="str">
        <v>Depreciation / General and administrative</v>
      </c>
      <c r="G564" s="2"/>
      <c r="H564" s="31">
        <f>SUM('Posting_Inputs'!H118,'Posting_Inputs'!H130)</f>
        <v>0</v>
      </c>
      <c r="I564" s="31">
        <f>SUM('Posting_Inputs'!I118,'Posting_Inputs'!I130)</f>
        <v>0</v>
      </c>
      <c r="J564" s="31">
        <f>SUM('Posting_Inputs'!J118,'Posting_Inputs'!J130)</f>
        <v>0</v>
      </c>
      <c r="K564" s="31">
        <f>SUM('Posting_Inputs'!K118,'Posting_Inputs'!K130)</f>
        <v>0</v>
      </c>
      <c r="L564" s="31">
        <f>SUM('Posting_Inputs'!L118,'Posting_Inputs'!L130)</f>
        <v>0</v>
      </c>
      <c r="M564" s="31">
        <f>SUM('Posting_Inputs'!M118,'Posting_Inputs'!M130)</f>
        <v>0</v>
      </c>
      <c r="N564" s="31">
        <f>SUM('Posting_Inputs'!N118,'Posting_Inputs'!N130)</f>
        <v>0</v>
      </c>
      <c r="O564" s="31">
        <f>SUM('Posting_Inputs'!O118,'Posting_Inputs'!O130)</f>
        <v>-138.88888888888889</v>
      </c>
      <c r="P564" s="31">
        <f>SUM('Posting_Inputs'!P118,'Posting_Inputs'!P130)</f>
        <v>-138.88888888888889</v>
      </c>
      <c r="Q564" s="31">
        <f>SUM('Posting_Inputs'!Q118,'Posting_Inputs'!Q130)</f>
        <v>-138.88888888888889</v>
      </c>
      <c r="R564" s="31">
        <f>SUM('Posting_Inputs'!R118,'Posting_Inputs'!R130)</f>
        <v>-138.88888888888889</v>
      </c>
      <c r="S564" s="31">
        <f>SUM('Posting_Inputs'!S118,'Posting_Inputs'!S130)</f>
        <v>-138.88888888888889</v>
      </c>
    </row>
    <row r="565" ht="22" customHeight="1">
      <c r="A565" s="2" t="str">
        <v>GL.DEPR.IT|SUP</v>
      </c>
      <c r="B565" s="6" t="str">
        <v>Depreciation, IT equipment</v>
      </c>
      <c r="C565" s="2" t="str">
        <v>SUP</v>
      </c>
      <c r="D565" s="2" t="str">
        <v>Depreciation</v>
      </c>
      <c r="E565" s="32">
        <f>SUM(H565:S565)</f>
        <v>-208.33333333333331</v>
      </c>
      <c r="F565" s="6" t="str">
        <v>Depreciation / General and administrative</v>
      </c>
      <c r="G565" s="2"/>
      <c r="H565" s="31">
        <f>SUM('Posting_Inputs'!H166)</f>
        <v>0</v>
      </c>
      <c r="I565" s="31">
        <f>SUM('Posting_Inputs'!I166)</f>
        <v>0</v>
      </c>
      <c r="J565" s="31">
        <f>SUM('Posting_Inputs'!J166)</f>
        <v>0</v>
      </c>
      <c r="K565" s="31">
        <f>SUM('Posting_Inputs'!K166)</f>
        <v>0</v>
      </c>
      <c r="L565" s="31">
        <f>SUM('Posting_Inputs'!L166)</f>
        <v>0</v>
      </c>
      <c r="M565" s="31">
        <f>SUM('Posting_Inputs'!M166)</f>
        <v>0</v>
      </c>
      <c r="N565" s="31">
        <f>SUM('Posting_Inputs'!N166)</f>
        <v>0</v>
      </c>
      <c r="O565" s="31">
        <f>SUM('Posting_Inputs'!O166)</f>
        <v>0</v>
      </c>
      <c r="P565" s="31">
        <f>SUM('Posting_Inputs'!P166)</f>
        <v>0</v>
      </c>
      <c r="Q565" s="31">
        <f>SUM('Posting_Inputs'!Q166)</f>
        <v>-69.44444444444444</v>
      </c>
      <c r="R565" s="31">
        <f>SUM('Posting_Inputs'!R166)</f>
        <v>-69.44444444444444</v>
      </c>
      <c r="S565" s="31">
        <f>SUM('Posting_Inputs'!S166)</f>
        <v>-69.44444444444444</v>
      </c>
    </row>
    <row r="566" ht="22" customHeight="1">
      <c r="A566" s="2" t="str">
        <v>GL.DEPR.IT|FIN</v>
      </c>
      <c r="B566" s="6" t="str">
        <v>Depreciation, IT equipment</v>
      </c>
      <c r="C566" s="2" t="str">
        <v>FIN</v>
      </c>
      <c r="D566" s="2" t="str">
        <v>Depreciation</v>
      </c>
      <c r="E566" s="32">
        <f>SUM(H566:S566)</f>
        <v>0</v>
      </c>
      <c r="F566" s="6" t="str">
        <v>Depreciation / General and administrative</v>
      </c>
      <c r="G566" s="2"/>
      <c r="H566" s="31">
        <f>SUM('Posting_Inputs'!H178)</f>
        <v>0</v>
      </c>
      <c r="I566" s="31">
        <f>SUM('Posting_Inputs'!I178)</f>
        <v>0</v>
      </c>
      <c r="J566" s="31">
        <f>SUM('Posting_Inputs'!J178)</f>
        <v>0</v>
      </c>
      <c r="K566" s="31">
        <f>SUM('Posting_Inputs'!K178)</f>
        <v>0</v>
      </c>
      <c r="L566" s="31">
        <f>SUM('Posting_Inputs'!L178)</f>
        <v>0</v>
      </c>
      <c r="M566" s="31">
        <f>SUM('Posting_Inputs'!M178)</f>
        <v>0</v>
      </c>
      <c r="N566" s="31">
        <f>SUM('Posting_Inputs'!N178)</f>
        <v>0</v>
      </c>
      <c r="O566" s="31">
        <f>SUM('Posting_Inputs'!O178)</f>
        <v>0</v>
      </c>
      <c r="P566" s="31">
        <f>SUM('Posting_Inputs'!P178)</f>
        <v>0</v>
      </c>
      <c r="Q566" s="31">
        <f>SUM('Posting_Inputs'!Q178)</f>
        <v>0</v>
      </c>
      <c r="R566" s="31">
        <f>SUM('Posting_Inputs'!R178)</f>
        <v>0</v>
      </c>
      <c r="S566" s="31">
        <f>SUM('Posting_Inputs'!S178)</f>
        <v>0</v>
      </c>
    </row>
    <row r="567" ht="22" customHeight="1">
      <c r="A567" s="2" t="str">
        <v>GL.DEPR.IT|SALES</v>
      </c>
      <c r="B567" s="6" t="str">
        <v>Depreciation, IT equipment</v>
      </c>
      <c r="C567" s="2" t="str">
        <v>SALES</v>
      </c>
      <c r="D567" s="2" t="str">
        <v>Depreciation</v>
      </c>
      <c r="E567" s="32">
        <f>SUM(H567:S567)</f>
        <v>0</v>
      </c>
      <c r="F567" s="6" t="str">
        <v>Depreciation / General and administrative</v>
      </c>
      <c r="G567" s="2"/>
      <c r="H567" s="31">
        <f>SUM('Posting_Inputs'!H202)</f>
        <v>0</v>
      </c>
      <c r="I567" s="31">
        <f>SUM('Posting_Inputs'!I202)</f>
        <v>0</v>
      </c>
      <c r="J567" s="31">
        <f>SUM('Posting_Inputs'!J202)</f>
        <v>0</v>
      </c>
      <c r="K567" s="31">
        <f>SUM('Posting_Inputs'!K202)</f>
        <v>0</v>
      </c>
      <c r="L567" s="31">
        <f>SUM('Posting_Inputs'!L202)</f>
        <v>0</v>
      </c>
      <c r="M567" s="31">
        <f>SUM('Posting_Inputs'!M202)</f>
        <v>0</v>
      </c>
      <c r="N567" s="31">
        <f>SUM('Posting_Inputs'!N202)</f>
        <v>0</v>
      </c>
      <c r="O567" s="31">
        <f>SUM('Posting_Inputs'!O202)</f>
        <v>0</v>
      </c>
      <c r="P567" s="31">
        <f>SUM('Posting_Inputs'!P202)</f>
        <v>0</v>
      </c>
      <c r="Q567" s="31">
        <f>SUM('Posting_Inputs'!Q202)</f>
        <v>0</v>
      </c>
      <c r="R567" s="31">
        <f>SUM('Posting_Inputs'!R202)</f>
        <v>0</v>
      </c>
      <c r="S567" s="31">
        <f>SUM('Posting_Inputs'!S202)</f>
        <v>0</v>
      </c>
    </row>
    <row r="568" ht="22" customHeight="1">
      <c r="A568" s="2" t="str">
        <v>GL.DEPR.IT|CORP</v>
      </c>
      <c r="B568" s="6" t="str">
        <v>Depreciation, IT equipment</v>
      </c>
      <c r="C568" s="2" t="str">
        <v>CORP</v>
      </c>
      <c r="D568" s="2" t="str">
        <v>Depreciation</v>
      </c>
      <c r="E568" s="32">
        <f>SUM(H568:S568)</f>
        <v>0</v>
      </c>
      <c r="F568" s="6" t="str">
        <v>Depreciation / General and administrative</v>
      </c>
      <c r="G568" s="2"/>
      <c r="H568" s="32">
        <f>0</f>
        <v>0</v>
      </c>
      <c r="I568" s="32">
        <f>0</f>
        <v>0</v>
      </c>
      <c r="J568" s="32">
        <f>0</f>
        <v>0</v>
      </c>
      <c r="K568" s="32">
        <f>0</f>
        <v>0</v>
      </c>
      <c r="L568" s="32">
        <f>0</f>
        <v>0</v>
      </c>
      <c r="M568" s="32">
        <f>0</f>
        <v>0</v>
      </c>
      <c r="N568" s="32">
        <f>0</f>
        <v>0</v>
      </c>
      <c r="O568" s="32">
        <f>0</f>
        <v>0</v>
      </c>
      <c r="P568" s="32">
        <f>0</f>
        <v>0</v>
      </c>
      <c r="Q568" s="32">
        <f>0</f>
        <v>0</v>
      </c>
      <c r="R568" s="32">
        <f>0</f>
        <v>0</v>
      </c>
      <c r="S568" s="32">
        <f>0</f>
        <v>0</v>
      </c>
    </row>
    <row r="569" ht="22" customHeight="1">
      <c r="A569" s="2" t="str">
        <v>GL.DEPR.FITOUT|MGMT</v>
      </c>
      <c r="B569" s="6" t="str">
        <v>Depreciation, office fit-out</v>
      </c>
      <c r="C569" s="2" t="str">
        <v>MGMT</v>
      </c>
      <c r="D569" s="2" t="str">
        <v>Depreciation</v>
      </c>
      <c r="E569" s="32">
        <f>SUM(H569:S569)</f>
        <v>0</v>
      </c>
      <c r="F569" s="6" t="str">
        <v>Depreciation / General and administrative</v>
      </c>
      <c r="G569" s="2"/>
      <c r="H569" s="32">
        <f>0</f>
        <v>0</v>
      </c>
      <c r="I569" s="32">
        <f>0</f>
        <v>0</v>
      </c>
      <c r="J569" s="32">
        <f>0</f>
        <v>0</v>
      </c>
      <c r="K569" s="32">
        <f>0</f>
        <v>0</v>
      </c>
      <c r="L569" s="32">
        <f>0</f>
        <v>0</v>
      </c>
      <c r="M569" s="32">
        <f>0</f>
        <v>0</v>
      </c>
      <c r="N569" s="32">
        <f>0</f>
        <v>0</v>
      </c>
      <c r="O569" s="32">
        <f>0</f>
        <v>0</v>
      </c>
      <c r="P569" s="32">
        <f>0</f>
        <v>0</v>
      </c>
      <c r="Q569" s="32">
        <f>0</f>
        <v>0</v>
      </c>
      <c r="R569" s="32">
        <f>0</f>
        <v>0</v>
      </c>
      <c r="S569" s="32">
        <f>0</f>
        <v>0</v>
      </c>
    </row>
    <row r="570" ht="22" customHeight="1">
      <c r="A570" s="2" t="str">
        <v>GL.DEPR.FITOUT|ENG</v>
      </c>
      <c r="B570" s="6" t="str">
        <v>Depreciation, office fit-out</v>
      </c>
      <c r="C570" s="2" t="str">
        <v>ENG</v>
      </c>
      <c r="D570" s="2" t="str">
        <v>Depreciation</v>
      </c>
      <c r="E570" s="32">
        <f>SUM(H570:S570)</f>
        <v>0</v>
      </c>
      <c r="F570" s="6" t="str">
        <v>Depreciation / General and administrative</v>
      </c>
      <c r="G570" s="2"/>
      <c r="H570" s="32">
        <f>0</f>
        <v>0</v>
      </c>
      <c r="I570" s="32">
        <f>0</f>
        <v>0</v>
      </c>
      <c r="J570" s="32">
        <f>0</f>
        <v>0</v>
      </c>
      <c r="K570" s="32">
        <f>0</f>
        <v>0</v>
      </c>
      <c r="L570" s="32">
        <f>0</f>
        <v>0</v>
      </c>
      <c r="M570" s="32">
        <f>0</f>
        <v>0</v>
      </c>
      <c r="N570" s="32">
        <f>0</f>
        <v>0</v>
      </c>
      <c r="O570" s="32">
        <f>0</f>
        <v>0</v>
      </c>
      <c r="P570" s="32">
        <f>0</f>
        <v>0</v>
      </c>
      <c r="Q570" s="32">
        <f>0</f>
        <v>0</v>
      </c>
      <c r="R570" s="32">
        <f>0</f>
        <v>0</v>
      </c>
      <c r="S570" s="32">
        <f>0</f>
        <v>0</v>
      </c>
    </row>
    <row r="571" ht="22" customHeight="1">
      <c r="A571" s="2" t="str">
        <v>GL.DEPR.FITOUT|COMP</v>
      </c>
      <c r="B571" s="6" t="str">
        <v>Depreciation, office fit-out</v>
      </c>
      <c r="C571" s="2" t="str">
        <v>COMP</v>
      </c>
      <c r="D571" s="2" t="str">
        <v>Depreciation</v>
      </c>
      <c r="E571" s="32">
        <f>SUM(H571:S571)</f>
        <v>0</v>
      </c>
      <c r="F571" s="6" t="str">
        <v>Depreciation / General and administrative</v>
      </c>
      <c r="G571" s="2"/>
      <c r="H571" s="32">
        <f>0</f>
        <v>0</v>
      </c>
      <c r="I571" s="32">
        <f>0</f>
        <v>0</v>
      </c>
      <c r="J571" s="32">
        <f>0</f>
        <v>0</v>
      </c>
      <c r="K571" s="32">
        <f>0</f>
        <v>0</v>
      </c>
      <c r="L571" s="32">
        <f>0</f>
        <v>0</v>
      </c>
      <c r="M571" s="32">
        <f>0</f>
        <v>0</v>
      </c>
      <c r="N571" s="32">
        <f>0</f>
        <v>0</v>
      </c>
      <c r="O571" s="32">
        <f>0</f>
        <v>0</v>
      </c>
      <c r="P571" s="32">
        <f>0</f>
        <v>0</v>
      </c>
      <c r="Q571" s="32">
        <f>0</f>
        <v>0</v>
      </c>
      <c r="R571" s="32">
        <f>0</f>
        <v>0</v>
      </c>
      <c r="S571" s="32">
        <f>0</f>
        <v>0</v>
      </c>
    </row>
    <row r="572" ht="22" customHeight="1">
      <c r="A572" s="2" t="str">
        <v>GL.DEPR.FITOUT|PROD</v>
      </c>
      <c r="B572" s="6" t="str">
        <v>Depreciation, office fit-out</v>
      </c>
      <c r="C572" s="2" t="str">
        <v>PROD</v>
      </c>
      <c r="D572" s="2" t="str">
        <v>Depreciation</v>
      </c>
      <c r="E572" s="32">
        <f>SUM(H572:S572)</f>
        <v>0</v>
      </c>
      <c r="F572" s="6" t="str">
        <v>Depreciation / General and administrative</v>
      </c>
      <c r="G572" s="2"/>
      <c r="H572" s="32">
        <f>0</f>
        <v>0</v>
      </c>
      <c r="I572" s="32">
        <f>0</f>
        <v>0</v>
      </c>
      <c r="J572" s="32">
        <f>0</f>
        <v>0</v>
      </c>
      <c r="K572" s="32">
        <f>0</f>
        <v>0</v>
      </c>
      <c r="L572" s="32">
        <f>0</f>
        <v>0</v>
      </c>
      <c r="M572" s="32">
        <f>0</f>
        <v>0</v>
      </c>
      <c r="N572" s="32">
        <f>0</f>
        <v>0</v>
      </c>
      <c r="O572" s="32">
        <f>0</f>
        <v>0</v>
      </c>
      <c r="P572" s="32">
        <f>0</f>
        <v>0</v>
      </c>
      <c r="Q572" s="32">
        <f>0</f>
        <v>0</v>
      </c>
      <c r="R572" s="32">
        <f>0</f>
        <v>0</v>
      </c>
      <c r="S572" s="32">
        <f>0</f>
        <v>0</v>
      </c>
    </row>
    <row r="573" ht="22" customHeight="1">
      <c r="A573" s="2" t="str">
        <v>GL.DEPR.FITOUT|MKT</v>
      </c>
      <c r="B573" s="6" t="str">
        <v>Depreciation, office fit-out</v>
      </c>
      <c r="C573" s="2" t="str">
        <v>MKT</v>
      </c>
      <c r="D573" s="2" t="str">
        <v>Depreciation</v>
      </c>
      <c r="E573" s="32">
        <f>SUM(H573:S573)</f>
        <v>0</v>
      </c>
      <c r="F573" s="6" t="str">
        <v>Depreciation / General and administrative</v>
      </c>
      <c r="G573" s="2"/>
      <c r="H573" s="32">
        <f>0</f>
        <v>0</v>
      </c>
      <c r="I573" s="32">
        <f>0</f>
        <v>0</v>
      </c>
      <c r="J573" s="32">
        <f>0</f>
        <v>0</v>
      </c>
      <c r="K573" s="32">
        <f>0</f>
        <v>0</v>
      </c>
      <c r="L573" s="32">
        <f>0</f>
        <v>0</v>
      </c>
      <c r="M573" s="32">
        <f>0</f>
        <v>0</v>
      </c>
      <c r="N573" s="32">
        <f>0</f>
        <v>0</v>
      </c>
      <c r="O573" s="32">
        <f>0</f>
        <v>0</v>
      </c>
      <c r="P573" s="32">
        <f>0</f>
        <v>0</v>
      </c>
      <c r="Q573" s="32">
        <f>0</f>
        <v>0</v>
      </c>
      <c r="R573" s="32">
        <f>0</f>
        <v>0</v>
      </c>
      <c r="S573" s="32">
        <f>0</f>
        <v>0</v>
      </c>
    </row>
    <row r="574" ht="22" customHeight="1">
      <c r="A574" s="2" t="str">
        <v>GL.DEPR.FITOUT|SUP</v>
      </c>
      <c r="B574" s="6" t="str">
        <v>Depreciation, office fit-out</v>
      </c>
      <c r="C574" s="2" t="str">
        <v>SUP</v>
      </c>
      <c r="D574" s="2" t="str">
        <v>Depreciation</v>
      </c>
      <c r="E574" s="32">
        <f>SUM(H574:S574)</f>
        <v>0</v>
      </c>
      <c r="F574" s="6" t="str">
        <v>Depreciation / General and administrative</v>
      </c>
      <c r="G574" s="2"/>
      <c r="H574" s="32">
        <f>0</f>
        <v>0</v>
      </c>
      <c r="I574" s="32">
        <f>0</f>
        <v>0</v>
      </c>
      <c r="J574" s="32">
        <f>0</f>
        <v>0</v>
      </c>
      <c r="K574" s="32">
        <f>0</f>
        <v>0</v>
      </c>
      <c r="L574" s="32">
        <f>0</f>
        <v>0</v>
      </c>
      <c r="M574" s="32">
        <f>0</f>
        <v>0</v>
      </c>
      <c r="N574" s="32">
        <f>0</f>
        <v>0</v>
      </c>
      <c r="O574" s="32">
        <f>0</f>
        <v>0</v>
      </c>
      <c r="P574" s="32">
        <f>0</f>
        <v>0</v>
      </c>
      <c r="Q574" s="32">
        <f>0</f>
        <v>0</v>
      </c>
      <c r="R574" s="32">
        <f>0</f>
        <v>0</v>
      </c>
      <c r="S574" s="32">
        <f>0</f>
        <v>0</v>
      </c>
    </row>
    <row r="575" ht="22" customHeight="1">
      <c r="A575" s="2" t="str">
        <v>GL.DEPR.FITOUT|FIN</v>
      </c>
      <c r="B575" s="6" t="str">
        <v>Depreciation, office fit-out</v>
      </c>
      <c r="C575" s="2" t="str">
        <v>FIN</v>
      </c>
      <c r="D575" s="2" t="str">
        <v>Depreciation</v>
      </c>
      <c r="E575" s="32">
        <f>SUM(H575:S575)</f>
        <v>0</v>
      </c>
      <c r="F575" s="6" t="str">
        <v>Depreciation / General and administrative</v>
      </c>
      <c r="G575" s="2"/>
      <c r="H575" s="32">
        <f>0</f>
        <v>0</v>
      </c>
      <c r="I575" s="32">
        <f>0</f>
        <v>0</v>
      </c>
      <c r="J575" s="32">
        <f>0</f>
        <v>0</v>
      </c>
      <c r="K575" s="32">
        <f>0</f>
        <v>0</v>
      </c>
      <c r="L575" s="32">
        <f>0</f>
        <v>0</v>
      </c>
      <c r="M575" s="32">
        <f>0</f>
        <v>0</v>
      </c>
      <c r="N575" s="32">
        <f>0</f>
        <v>0</v>
      </c>
      <c r="O575" s="32">
        <f>0</f>
        <v>0</v>
      </c>
      <c r="P575" s="32">
        <f>0</f>
        <v>0</v>
      </c>
      <c r="Q575" s="32">
        <f>0</f>
        <v>0</v>
      </c>
      <c r="R575" s="32">
        <f>0</f>
        <v>0</v>
      </c>
      <c r="S575" s="32">
        <f>0</f>
        <v>0</v>
      </c>
    </row>
    <row r="576" ht="22" customHeight="1">
      <c r="A576" s="2" t="str">
        <v>GL.DEPR.FITOUT|SALES</v>
      </c>
      <c r="B576" s="6" t="str">
        <v>Depreciation, office fit-out</v>
      </c>
      <c r="C576" s="2" t="str">
        <v>SALES</v>
      </c>
      <c r="D576" s="2" t="str">
        <v>Depreciation</v>
      </c>
      <c r="E576" s="32">
        <f>SUM(H576:S576)</f>
        <v>0</v>
      </c>
      <c r="F576" s="6" t="str">
        <v>Depreciation / General and administrative</v>
      </c>
      <c r="G576" s="2"/>
      <c r="H576" s="32">
        <f>0</f>
        <v>0</v>
      </c>
      <c r="I576" s="32">
        <f>0</f>
        <v>0</v>
      </c>
      <c r="J576" s="32">
        <f>0</f>
        <v>0</v>
      </c>
      <c r="K576" s="32">
        <f>0</f>
        <v>0</v>
      </c>
      <c r="L576" s="32">
        <f>0</f>
        <v>0</v>
      </c>
      <c r="M576" s="32">
        <f>0</f>
        <v>0</v>
      </c>
      <c r="N576" s="32">
        <f>0</f>
        <v>0</v>
      </c>
      <c r="O576" s="32">
        <f>0</f>
        <v>0</v>
      </c>
      <c r="P576" s="32">
        <f>0</f>
        <v>0</v>
      </c>
      <c r="Q576" s="32">
        <f>0</f>
        <v>0</v>
      </c>
      <c r="R576" s="32">
        <f>0</f>
        <v>0</v>
      </c>
      <c r="S576" s="32">
        <f>0</f>
        <v>0</v>
      </c>
    </row>
    <row r="577" ht="22" customHeight="1">
      <c r="A577" s="2" t="str">
        <v>GL.DEPR.FITOUT|CORP</v>
      </c>
      <c r="B577" s="6" t="str">
        <v>Depreciation, office fit-out</v>
      </c>
      <c r="C577" s="2" t="str">
        <v>CORP</v>
      </c>
      <c r="D577" s="2" t="str">
        <v>Depreciation</v>
      </c>
      <c r="E577" s="32">
        <f>SUM(H577:S577)</f>
        <v>0</v>
      </c>
      <c r="F577" s="6" t="str">
        <v>Depreciation / General and administrative</v>
      </c>
      <c r="G577" s="2"/>
      <c r="H577" s="31">
        <f>SUM('Posting_Inputs'!H253)</f>
        <v>0</v>
      </c>
      <c r="I577" s="31">
        <f>SUM('Posting_Inputs'!I253)</f>
        <v>0</v>
      </c>
      <c r="J577" s="31">
        <f>SUM('Posting_Inputs'!J253)</f>
        <v>0</v>
      </c>
      <c r="K577" s="31">
        <f>SUM('Posting_Inputs'!K253)</f>
        <v>0</v>
      </c>
      <c r="L577" s="31">
        <f>SUM('Posting_Inputs'!L253)</f>
        <v>0</v>
      </c>
      <c r="M577" s="31">
        <f>SUM('Posting_Inputs'!M253)</f>
        <v>0</v>
      </c>
      <c r="N577" s="31">
        <f>SUM('Posting_Inputs'!N253)</f>
        <v>0</v>
      </c>
      <c r="O577" s="31">
        <f>SUM('Posting_Inputs'!O253)</f>
        <v>0</v>
      </c>
      <c r="P577" s="31">
        <f>SUM('Posting_Inputs'!P253)</f>
        <v>0</v>
      </c>
      <c r="Q577" s="31">
        <f>SUM('Posting_Inputs'!Q253)</f>
        <v>0</v>
      </c>
      <c r="R577" s="31">
        <f>SUM('Posting_Inputs'!R253)</f>
        <v>0</v>
      </c>
      <c r="S577" s="31">
        <f>SUM('Posting_Inputs'!S253)</f>
        <v>0</v>
      </c>
    </row>
    <row r="578" ht="22" customHeight="1">
      <c r="A578" s="2" t="str">
        <v>GL.OPEX.OPX.ROUND_COSTS.B.NOTARY|MGMT</v>
      </c>
      <c r="B578" s="6" t="str">
        <v>Series B notary cost</v>
      </c>
      <c r="C578" s="2" t="str">
        <v>MGMT</v>
      </c>
      <c r="D578" s="2" t="str">
        <v>Operating expenses</v>
      </c>
      <c r="E578" s="32">
        <f>SUM(H578:S578)</f>
        <v>0</v>
      </c>
      <c r="F578" s="6" t="str">
        <v>Operating expense / General and administrative</v>
      </c>
      <c r="G578" s="2"/>
      <c r="H578" s="32">
        <f>0</f>
        <v>0</v>
      </c>
      <c r="I578" s="32">
        <f>0</f>
        <v>0</v>
      </c>
      <c r="J578" s="32">
        <f>0</f>
        <v>0</v>
      </c>
      <c r="K578" s="32">
        <f>0</f>
        <v>0</v>
      </c>
      <c r="L578" s="32">
        <f>0</f>
        <v>0</v>
      </c>
      <c r="M578" s="32">
        <f>0</f>
        <v>0</v>
      </c>
      <c r="N578" s="32">
        <f>0</f>
        <v>0</v>
      </c>
      <c r="O578" s="32">
        <f>0</f>
        <v>0</v>
      </c>
      <c r="P578" s="32">
        <f>0</f>
        <v>0</v>
      </c>
      <c r="Q578" s="32">
        <f>0</f>
        <v>0</v>
      </c>
      <c r="R578" s="32">
        <f>0</f>
        <v>0</v>
      </c>
      <c r="S578" s="32">
        <f>0</f>
        <v>0</v>
      </c>
    </row>
    <row r="579" ht="22" customHeight="1">
      <c r="A579" s="2" t="str">
        <v>GL.OPEX.OPX.ROUND_COSTS.B.NOTARY|ENG</v>
      </c>
      <c r="B579" s="6" t="str">
        <v>Series B notary cost</v>
      </c>
      <c r="C579" s="2" t="str">
        <v>ENG</v>
      </c>
      <c r="D579" s="2" t="str">
        <v>Operating expenses</v>
      </c>
      <c r="E579" s="32">
        <f>SUM(H579:S579)</f>
        <v>0</v>
      </c>
      <c r="F579" s="6" t="str">
        <v>Operating expense / General and administrative</v>
      </c>
      <c r="G579" s="2"/>
      <c r="H579" s="32">
        <f>0</f>
        <v>0</v>
      </c>
      <c r="I579" s="32">
        <f>0</f>
        <v>0</v>
      </c>
      <c r="J579" s="32">
        <f>0</f>
        <v>0</v>
      </c>
      <c r="K579" s="32">
        <f>0</f>
        <v>0</v>
      </c>
      <c r="L579" s="32">
        <f>0</f>
        <v>0</v>
      </c>
      <c r="M579" s="32">
        <f>0</f>
        <v>0</v>
      </c>
      <c r="N579" s="32">
        <f>0</f>
        <v>0</v>
      </c>
      <c r="O579" s="32">
        <f>0</f>
        <v>0</v>
      </c>
      <c r="P579" s="32">
        <f>0</f>
        <v>0</v>
      </c>
      <c r="Q579" s="32">
        <f>0</f>
        <v>0</v>
      </c>
      <c r="R579" s="32">
        <f>0</f>
        <v>0</v>
      </c>
      <c r="S579" s="32">
        <f>0</f>
        <v>0</v>
      </c>
    </row>
    <row r="580" ht="22" customHeight="1">
      <c r="A580" s="2" t="str">
        <v>GL.OPEX.OPX.ROUND_COSTS.B.NOTARY|COMP</v>
      </c>
      <c r="B580" s="6" t="str">
        <v>Series B notary cost</v>
      </c>
      <c r="C580" s="2" t="str">
        <v>COMP</v>
      </c>
      <c r="D580" s="2" t="str">
        <v>Operating expenses</v>
      </c>
      <c r="E580" s="32">
        <f>SUM(H580:S580)</f>
        <v>0</v>
      </c>
      <c r="F580" s="6" t="str">
        <v>Operating expense / General and administrative</v>
      </c>
      <c r="G580" s="2"/>
      <c r="H580" s="32">
        <f>0</f>
        <v>0</v>
      </c>
      <c r="I580" s="32">
        <f>0</f>
        <v>0</v>
      </c>
      <c r="J580" s="32">
        <f>0</f>
        <v>0</v>
      </c>
      <c r="K580" s="32">
        <f>0</f>
        <v>0</v>
      </c>
      <c r="L580" s="32">
        <f>0</f>
        <v>0</v>
      </c>
      <c r="M580" s="32">
        <f>0</f>
        <v>0</v>
      </c>
      <c r="N580" s="32">
        <f>0</f>
        <v>0</v>
      </c>
      <c r="O580" s="32">
        <f>0</f>
        <v>0</v>
      </c>
      <c r="P580" s="32">
        <f>0</f>
        <v>0</v>
      </c>
      <c r="Q580" s="32">
        <f>0</f>
        <v>0</v>
      </c>
      <c r="R580" s="32">
        <f>0</f>
        <v>0</v>
      </c>
      <c r="S580" s="32">
        <f>0</f>
        <v>0</v>
      </c>
    </row>
    <row r="581" ht="22" customHeight="1">
      <c r="A581" s="2" t="str">
        <v>GL.OPEX.OPX.ROUND_COSTS.B.NOTARY|PROD</v>
      </c>
      <c r="B581" s="6" t="str">
        <v>Series B notary cost</v>
      </c>
      <c r="C581" s="2" t="str">
        <v>PROD</v>
      </c>
      <c r="D581" s="2" t="str">
        <v>Operating expenses</v>
      </c>
      <c r="E581" s="32">
        <f>SUM(H581:S581)</f>
        <v>0</v>
      </c>
      <c r="F581" s="6" t="str">
        <v>Operating expense / General and administrative</v>
      </c>
      <c r="G581" s="2"/>
      <c r="H581" s="32">
        <f>0</f>
        <v>0</v>
      </c>
      <c r="I581" s="32">
        <f>0</f>
        <v>0</v>
      </c>
      <c r="J581" s="32">
        <f>0</f>
        <v>0</v>
      </c>
      <c r="K581" s="32">
        <f>0</f>
        <v>0</v>
      </c>
      <c r="L581" s="32">
        <f>0</f>
        <v>0</v>
      </c>
      <c r="M581" s="32">
        <f>0</f>
        <v>0</v>
      </c>
      <c r="N581" s="32">
        <f>0</f>
        <v>0</v>
      </c>
      <c r="O581" s="32">
        <f>0</f>
        <v>0</v>
      </c>
      <c r="P581" s="32">
        <f>0</f>
        <v>0</v>
      </c>
      <c r="Q581" s="32">
        <f>0</f>
        <v>0</v>
      </c>
      <c r="R581" s="32">
        <f>0</f>
        <v>0</v>
      </c>
      <c r="S581" s="32">
        <f>0</f>
        <v>0</v>
      </c>
    </row>
    <row r="582" ht="22" customHeight="1">
      <c r="A582" s="2" t="str">
        <v>GL.OPEX.OPX.ROUND_COSTS.B.NOTARY|MKT</v>
      </c>
      <c r="B582" s="6" t="str">
        <v>Series B notary cost</v>
      </c>
      <c r="C582" s="2" t="str">
        <v>MKT</v>
      </c>
      <c r="D582" s="2" t="str">
        <v>Operating expenses</v>
      </c>
      <c r="E582" s="32">
        <f>SUM(H582:S582)</f>
        <v>0</v>
      </c>
      <c r="F582" s="6" t="str">
        <v>Operating expense / General and administrative</v>
      </c>
      <c r="G582" s="2"/>
      <c r="H582" s="32">
        <f>0</f>
        <v>0</v>
      </c>
      <c r="I582" s="32">
        <f>0</f>
        <v>0</v>
      </c>
      <c r="J582" s="32">
        <f>0</f>
        <v>0</v>
      </c>
      <c r="K582" s="32">
        <f>0</f>
        <v>0</v>
      </c>
      <c r="L582" s="32">
        <f>0</f>
        <v>0</v>
      </c>
      <c r="M582" s="32">
        <f>0</f>
        <v>0</v>
      </c>
      <c r="N582" s="32">
        <f>0</f>
        <v>0</v>
      </c>
      <c r="O582" s="32">
        <f>0</f>
        <v>0</v>
      </c>
      <c r="P582" s="32">
        <f>0</f>
        <v>0</v>
      </c>
      <c r="Q582" s="32">
        <f>0</f>
        <v>0</v>
      </c>
      <c r="R582" s="32">
        <f>0</f>
        <v>0</v>
      </c>
      <c r="S582" s="32">
        <f>0</f>
        <v>0</v>
      </c>
    </row>
    <row r="583" ht="22" customHeight="1">
      <c r="A583" s="2" t="str">
        <v>GL.OPEX.OPX.ROUND_COSTS.B.NOTARY|SUP</v>
      </c>
      <c r="B583" s="6" t="str">
        <v>Series B notary cost</v>
      </c>
      <c r="C583" s="2" t="str">
        <v>SUP</v>
      </c>
      <c r="D583" s="2" t="str">
        <v>Operating expenses</v>
      </c>
      <c r="E583" s="32">
        <f>SUM(H583:S583)</f>
        <v>0</v>
      </c>
      <c r="F583" s="6" t="str">
        <v>Operating expense / General and administrative</v>
      </c>
      <c r="G583" s="2"/>
      <c r="H583" s="32">
        <f>0</f>
        <v>0</v>
      </c>
      <c r="I583" s="32">
        <f>0</f>
        <v>0</v>
      </c>
      <c r="J583" s="32">
        <f>0</f>
        <v>0</v>
      </c>
      <c r="K583" s="32">
        <f>0</f>
        <v>0</v>
      </c>
      <c r="L583" s="32">
        <f>0</f>
        <v>0</v>
      </c>
      <c r="M583" s="32">
        <f>0</f>
        <v>0</v>
      </c>
      <c r="N583" s="32">
        <f>0</f>
        <v>0</v>
      </c>
      <c r="O583" s="32">
        <f>0</f>
        <v>0</v>
      </c>
      <c r="P583" s="32">
        <f>0</f>
        <v>0</v>
      </c>
      <c r="Q583" s="32">
        <f>0</f>
        <v>0</v>
      </c>
      <c r="R583" s="32">
        <f>0</f>
        <v>0</v>
      </c>
      <c r="S583" s="32">
        <f>0</f>
        <v>0</v>
      </c>
    </row>
    <row r="584" ht="22" customHeight="1">
      <c r="A584" s="2" t="str">
        <v>GL.OPEX.OPX.ROUND_COSTS.B.NOTARY|FIN</v>
      </c>
      <c r="B584" s="6" t="str">
        <v>Series B notary cost</v>
      </c>
      <c r="C584" s="2" t="str">
        <v>FIN</v>
      </c>
      <c r="D584" s="2" t="str">
        <v>Operating expenses</v>
      </c>
      <c r="E584" s="32">
        <f>SUM(H584:S584)</f>
        <v>0</v>
      </c>
      <c r="F584" s="6" t="str">
        <v>Operating expense / General and administrative</v>
      </c>
      <c r="G584" s="2"/>
      <c r="H584" s="31">
        <f>SUM('Posting_Inputs'!H254)</f>
        <v>0</v>
      </c>
      <c r="I584" s="31">
        <f>SUM('Posting_Inputs'!I254)</f>
        <v>0</v>
      </c>
      <c r="J584" s="31">
        <f>SUM('Posting_Inputs'!J254)</f>
        <v>0</v>
      </c>
      <c r="K584" s="31">
        <f>SUM('Posting_Inputs'!K254)</f>
        <v>0</v>
      </c>
      <c r="L584" s="31">
        <f>SUM('Posting_Inputs'!L254)</f>
        <v>0</v>
      </c>
      <c r="M584" s="31">
        <f>SUM('Posting_Inputs'!M254)</f>
        <v>0</v>
      </c>
      <c r="N584" s="31">
        <f>SUM('Posting_Inputs'!N254)</f>
        <v>0</v>
      </c>
      <c r="O584" s="31">
        <f>SUM('Posting_Inputs'!O254)</f>
        <v>0</v>
      </c>
      <c r="P584" s="31">
        <f>SUM('Posting_Inputs'!P254)</f>
        <v>0</v>
      </c>
      <c r="Q584" s="31">
        <f>SUM('Posting_Inputs'!Q254)</f>
        <v>0</v>
      </c>
      <c r="R584" s="31">
        <f>SUM('Posting_Inputs'!R254)</f>
        <v>0</v>
      </c>
      <c r="S584" s="31">
        <f>SUM('Posting_Inputs'!S254)</f>
        <v>0</v>
      </c>
    </row>
    <row r="585" ht="22" customHeight="1">
      <c r="A585" s="2" t="str">
        <v>GL.OPEX.OPX.ROUND_COSTS.B.NOTARY|SALES</v>
      </c>
      <c r="B585" s="6" t="str">
        <v>Series B notary cost</v>
      </c>
      <c r="C585" s="2" t="str">
        <v>SALES</v>
      </c>
      <c r="D585" s="2" t="str">
        <v>Operating expenses</v>
      </c>
      <c r="E585" s="32">
        <f>SUM(H585:S585)</f>
        <v>0</v>
      </c>
      <c r="F585" s="6" t="str">
        <v>Operating expense / General and administrative</v>
      </c>
      <c r="G585" s="2"/>
      <c r="H585" s="32">
        <f>0</f>
        <v>0</v>
      </c>
      <c r="I585" s="32">
        <f>0</f>
        <v>0</v>
      </c>
      <c r="J585" s="32">
        <f>0</f>
        <v>0</v>
      </c>
      <c r="K585" s="32">
        <f>0</f>
        <v>0</v>
      </c>
      <c r="L585" s="32">
        <f>0</f>
        <v>0</v>
      </c>
      <c r="M585" s="32">
        <f>0</f>
        <v>0</v>
      </c>
      <c r="N585" s="32">
        <f>0</f>
        <v>0</v>
      </c>
      <c r="O585" s="32">
        <f>0</f>
        <v>0</v>
      </c>
      <c r="P585" s="32">
        <f>0</f>
        <v>0</v>
      </c>
      <c r="Q585" s="32">
        <f>0</f>
        <v>0</v>
      </c>
      <c r="R585" s="32">
        <f>0</f>
        <v>0</v>
      </c>
      <c r="S585" s="32">
        <f>0</f>
        <v>0</v>
      </c>
    </row>
    <row r="586" ht="22" customHeight="1">
      <c r="A586" s="2" t="str">
        <v>GL.OPEX.OPX.ROUND_COSTS.B.NOTARY|CORP</v>
      </c>
      <c r="B586" s="6" t="str">
        <v>Series B notary cost</v>
      </c>
      <c r="C586" s="2" t="str">
        <v>CORP</v>
      </c>
      <c r="D586" s="2" t="str">
        <v>Operating expenses</v>
      </c>
      <c r="E586" s="32">
        <f>SUM(H586:S586)</f>
        <v>0</v>
      </c>
      <c r="F586" s="6" t="str">
        <v>Operating expense / General and administrative</v>
      </c>
      <c r="G586" s="2"/>
      <c r="H586" s="32">
        <f>0</f>
        <v>0</v>
      </c>
      <c r="I586" s="32">
        <f>0</f>
        <v>0</v>
      </c>
      <c r="J586" s="32">
        <f>0</f>
        <v>0</v>
      </c>
      <c r="K586" s="32">
        <f>0</f>
        <v>0</v>
      </c>
      <c r="L586" s="32">
        <f>0</f>
        <v>0</v>
      </c>
      <c r="M586" s="32">
        <f>0</f>
        <v>0</v>
      </c>
      <c r="N586" s="32">
        <f>0</f>
        <v>0</v>
      </c>
      <c r="O586" s="32">
        <f>0</f>
        <v>0</v>
      </c>
      <c r="P586" s="32">
        <f>0</f>
        <v>0</v>
      </c>
      <c r="Q586" s="32">
        <f>0</f>
        <v>0</v>
      </c>
      <c r="R586" s="32">
        <f>0</f>
        <v>0</v>
      </c>
      <c r="S586" s="32">
        <f>0</f>
        <v>0</v>
      </c>
    </row>
    <row r="587" ht="22" customHeight="1">
      <c r="A587" s="2" t="str">
        <v>GL.OPEX.OPX.ROUND_COSTS.B.LEGAL|MGMT</v>
      </c>
      <c r="B587" s="6" t="str">
        <v>Series B legal cost</v>
      </c>
      <c r="C587" s="2" t="str">
        <v>MGMT</v>
      </c>
      <c r="D587" s="2" t="str">
        <v>Operating expenses</v>
      </c>
      <c r="E587" s="32">
        <f>SUM(H587:S587)</f>
        <v>0</v>
      </c>
      <c r="F587" s="6" t="str">
        <v>Operating expense / General and administrative</v>
      </c>
      <c r="G587" s="2"/>
      <c r="H587" s="32">
        <f>0</f>
        <v>0</v>
      </c>
      <c r="I587" s="32">
        <f>0</f>
        <v>0</v>
      </c>
      <c r="J587" s="32">
        <f>0</f>
        <v>0</v>
      </c>
      <c r="K587" s="32">
        <f>0</f>
        <v>0</v>
      </c>
      <c r="L587" s="32">
        <f>0</f>
        <v>0</v>
      </c>
      <c r="M587" s="32">
        <f>0</f>
        <v>0</v>
      </c>
      <c r="N587" s="32">
        <f>0</f>
        <v>0</v>
      </c>
      <c r="O587" s="32">
        <f>0</f>
        <v>0</v>
      </c>
      <c r="P587" s="32">
        <f>0</f>
        <v>0</v>
      </c>
      <c r="Q587" s="32">
        <f>0</f>
        <v>0</v>
      </c>
      <c r="R587" s="32">
        <f>0</f>
        <v>0</v>
      </c>
      <c r="S587" s="32">
        <f>0</f>
        <v>0</v>
      </c>
    </row>
    <row r="588" ht="22" customHeight="1">
      <c r="A588" s="2" t="str">
        <v>GL.OPEX.OPX.ROUND_COSTS.B.LEGAL|ENG</v>
      </c>
      <c r="B588" s="6" t="str">
        <v>Series B legal cost</v>
      </c>
      <c r="C588" s="2" t="str">
        <v>ENG</v>
      </c>
      <c r="D588" s="2" t="str">
        <v>Operating expenses</v>
      </c>
      <c r="E588" s="32">
        <f>SUM(H588:S588)</f>
        <v>0</v>
      </c>
      <c r="F588" s="6" t="str">
        <v>Operating expense / General and administrative</v>
      </c>
      <c r="G588" s="2"/>
      <c r="H588" s="32">
        <f>0</f>
        <v>0</v>
      </c>
      <c r="I588" s="32">
        <f>0</f>
        <v>0</v>
      </c>
      <c r="J588" s="32">
        <f>0</f>
        <v>0</v>
      </c>
      <c r="K588" s="32">
        <f>0</f>
        <v>0</v>
      </c>
      <c r="L588" s="32">
        <f>0</f>
        <v>0</v>
      </c>
      <c r="M588" s="32">
        <f>0</f>
        <v>0</v>
      </c>
      <c r="N588" s="32">
        <f>0</f>
        <v>0</v>
      </c>
      <c r="O588" s="32">
        <f>0</f>
        <v>0</v>
      </c>
      <c r="P588" s="32">
        <f>0</f>
        <v>0</v>
      </c>
      <c r="Q588" s="32">
        <f>0</f>
        <v>0</v>
      </c>
      <c r="R588" s="32">
        <f>0</f>
        <v>0</v>
      </c>
      <c r="S588" s="32">
        <f>0</f>
        <v>0</v>
      </c>
    </row>
    <row r="589" ht="22" customHeight="1">
      <c r="A589" s="2" t="str">
        <v>GL.OPEX.OPX.ROUND_COSTS.B.LEGAL|COMP</v>
      </c>
      <c r="B589" s="6" t="str">
        <v>Series B legal cost</v>
      </c>
      <c r="C589" s="2" t="str">
        <v>COMP</v>
      </c>
      <c r="D589" s="2" t="str">
        <v>Operating expenses</v>
      </c>
      <c r="E589" s="32">
        <f>SUM(H589:S589)</f>
        <v>0</v>
      </c>
      <c r="F589" s="6" t="str">
        <v>Operating expense / General and administrative</v>
      </c>
      <c r="G589" s="2"/>
      <c r="H589" s="32">
        <f>0</f>
        <v>0</v>
      </c>
      <c r="I589" s="32">
        <f>0</f>
        <v>0</v>
      </c>
      <c r="J589" s="32">
        <f>0</f>
        <v>0</v>
      </c>
      <c r="K589" s="32">
        <f>0</f>
        <v>0</v>
      </c>
      <c r="L589" s="32">
        <f>0</f>
        <v>0</v>
      </c>
      <c r="M589" s="32">
        <f>0</f>
        <v>0</v>
      </c>
      <c r="N589" s="32">
        <f>0</f>
        <v>0</v>
      </c>
      <c r="O589" s="32">
        <f>0</f>
        <v>0</v>
      </c>
      <c r="P589" s="32">
        <f>0</f>
        <v>0</v>
      </c>
      <c r="Q589" s="32">
        <f>0</f>
        <v>0</v>
      </c>
      <c r="R589" s="32">
        <f>0</f>
        <v>0</v>
      </c>
      <c r="S589" s="32">
        <f>0</f>
        <v>0</v>
      </c>
    </row>
    <row r="590" ht="22" customHeight="1">
      <c r="A590" s="2" t="str">
        <v>GL.OPEX.OPX.ROUND_COSTS.B.LEGAL|PROD</v>
      </c>
      <c r="B590" s="6" t="str">
        <v>Series B legal cost</v>
      </c>
      <c r="C590" s="2" t="str">
        <v>PROD</v>
      </c>
      <c r="D590" s="2" t="str">
        <v>Operating expenses</v>
      </c>
      <c r="E590" s="32">
        <f>SUM(H590:S590)</f>
        <v>0</v>
      </c>
      <c r="F590" s="6" t="str">
        <v>Operating expense / General and administrative</v>
      </c>
      <c r="G590" s="2"/>
      <c r="H590" s="32">
        <f>0</f>
        <v>0</v>
      </c>
      <c r="I590" s="32">
        <f>0</f>
        <v>0</v>
      </c>
      <c r="J590" s="32">
        <f>0</f>
        <v>0</v>
      </c>
      <c r="K590" s="32">
        <f>0</f>
        <v>0</v>
      </c>
      <c r="L590" s="32">
        <f>0</f>
        <v>0</v>
      </c>
      <c r="M590" s="32">
        <f>0</f>
        <v>0</v>
      </c>
      <c r="N590" s="32">
        <f>0</f>
        <v>0</v>
      </c>
      <c r="O590" s="32">
        <f>0</f>
        <v>0</v>
      </c>
      <c r="P590" s="32">
        <f>0</f>
        <v>0</v>
      </c>
      <c r="Q590" s="32">
        <f>0</f>
        <v>0</v>
      </c>
      <c r="R590" s="32">
        <f>0</f>
        <v>0</v>
      </c>
      <c r="S590" s="32">
        <f>0</f>
        <v>0</v>
      </c>
    </row>
    <row r="591" ht="22" customHeight="1">
      <c r="A591" s="2" t="str">
        <v>GL.OPEX.OPX.ROUND_COSTS.B.LEGAL|MKT</v>
      </c>
      <c r="B591" s="6" t="str">
        <v>Series B legal cost</v>
      </c>
      <c r="C591" s="2" t="str">
        <v>MKT</v>
      </c>
      <c r="D591" s="2" t="str">
        <v>Operating expenses</v>
      </c>
      <c r="E591" s="32">
        <f>SUM(H591:S591)</f>
        <v>0</v>
      </c>
      <c r="F591" s="6" t="str">
        <v>Operating expense / General and administrative</v>
      </c>
      <c r="G591" s="2"/>
      <c r="H591" s="32">
        <f>0</f>
        <v>0</v>
      </c>
      <c r="I591" s="32">
        <f>0</f>
        <v>0</v>
      </c>
      <c r="J591" s="32">
        <f>0</f>
        <v>0</v>
      </c>
      <c r="K591" s="32">
        <f>0</f>
        <v>0</v>
      </c>
      <c r="L591" s="32">
        <f>0</f>
        <v>0</v>
      </c>
      <c r="M591" s="32">
        <f>0</f>
        <v>0</v>
      </c>
      <c r="N591" s="32">
        <f>0</f>
        <v>0</v>
      </c>
      <c r="O591" s="32">
        <f>0</f>
        <v>0</v>
      </c>
      <c r="P591" s="32">
        <f>0</f>
        <v>0</v>
      </c>
      <c r="Q591" s="32">
        <f>0</f>
        <v>0</v>
      </c>
      <c r="R591" s="32">
        <f>0</f>
        <v>0</v>
      </c>
      <c r="S591" s="32">
        <f>0</f>
        <v>0</v>
      </c>
    </row>
    <row r="592" ht="22" customHeight="1">
      <c r="A592" s="2" t="str">
        <v>GL.OPEX.OPX.ROUND_COSTS.B.LEGAL|SUP</v>
      </c>
      <c r="B592" s="6" t="str">
        <v>Series B legal cost</v>
      </c>
      <c r="C592" s="2" t="str">
        <v>SUP</v>
      </c>
      <c r="D592" s="2" t="str">
        <v>Operating expenses</v>
      </c>
      <c r="E592" s="32">
        <f>SUM(H592:S592)</f>
        <v>0</v>
      </c>
      <c r="F592" s="6" t="str">
        <v>Operating expense / General and administrative</v>
      </c>
      <c r="G592" s="2"/>
      <c r="H592" s="32">
        <f>0</f>
        <v>0</v>
      </c>
      <c r="I592" s="32">
        <f>0</f>
        <v>0</v>
      </c>
      <c r="J592" s="32">
        <f>0</f>
        <v>0</v>
      </c>
      <c r="K592" s="32">
        <f>0</f>
        <v>0</v>
      </c>
      <c r="L592" s="32">
        <f>0</f>
        <v>0</v>
      </c>
      <c r="M592" s="32">
        <f>0</f>
        <v>0</v>
      </c>
      <c r="N592" s="32">
        <f>0</f>
        <v>0</v>
      </c>
      <c r="O592" s="32">
        <f>0</f>
        <v>0</v>
      </c>
      <c r="P592" s="32">
        <f>0</f>
        <v>0</v>
      </c>
      <c r="Q592" s="32">
        <f>0</f>
        <v>0</v>
      </c>
      <c r="R592" s="32">
        <f>0</f>
        <v>0</v>
      </c>
      <c r="S592" s="32">
        <f>0</f>
        <v>0</v>
      </c>
    </row>
    <row r="593" ht="22" customHeight="1">
      <c r="A593" s="2" t="str">
        <v>GL.OPEX.OPX.ROUND_COSTS.B.LEGAL|FIN</v>
      </c>
      <c r="B593" s="6" t="str">
        <v>Series B legal cost</v>
      </c>
      <c r="C593" s="2" t="str">
        <v>FIN</v>
      </c>
      <c r="D593" s="2" t="str">
        <v>Operating expenses</v>
      </c>
      <c r="E593" s="32">
        <f>SUM(H593:S593)</f>
        <v>0</v>
      </c>
      <c r="F593" s="6" t="str">
        <v>Operating expense / General and administrative</v>
      </c>
      <c r="G593" s="2"/>
      <c r="H593" s="31">
        <f>SUM('Posting_Inputs'!H255)</f>
        <v>0</v>
      </c>
      <c r="I593" s="31">
        <f>SUM('Posting_Inputs'!I255)</f>
        <v>0</v>
      </c>
      <c r="J593" s="31">
        <f>SUM('Posting_Inputs'!J255)</f>
        <v>0</v>
      </c>
      <c r="K593" s="31">
        <f>SUM('Posting_Inputs'!K255)</f>
        <v>0</v>
      </c>
      <c r="L593" s="31">
        <f>SUM('Posting_Inputs'!L255)</f>
        <v>0</v>
      </c>
      <c r="M593" s="31">
        <f>SUM('Posting_Inputs'!M255)</f>
        <v>0</v>
      </c>
      <c r="N593" s="31">
        <f>SUM('Posting_Inputs'!N255)</f>
        <v>0</v>
      </c>
      <c r="O593" s="31">
        <f>SUM('Posting_Inputs'!O255)</f>
        <v>0</v>
      </c>
      <c r="P593" s="31">
        <f>SUM('Posting_Inputs'!P255)</f>
        <v>0</v>
      </c>
      <c r="Q593" s="31">
        <f>SUM('Posting_Inputs'!Q255)</f>
        <v>0</v>
      </c>
      <c r="R593" s="31">
        <f>SUM('Posting_Inputs'!R255)</f>
        <v>0</v>
      </c>
      <c r="S593" s="31">
        <f>SUM('Posting_Inputs'!S255)</f>
        <v>0</v>
      </c>
    </row>
    <row r="594" ht="22" customHeight="1">
      <c r="A594" s="2" t="str">
        <v>GL.OPEX.OPX.ROUND_COSTS.B.LEGAL|SALES</v>
      </c>
      <c r="B594" s="6" t="str">
        <v>Series B legal cost</v>
      </c>
      <c r="C594" s="2" t="str">
        <v>SALES</v>
      </c>
      <c r="D594" s="2" t="str">
        <v>Operating expenses</v>
      </c>
      <c r="E594" s="32">
        <f>SUM(H594:S594)</f>
        <v>0</v>
      </c>
      <c r="F594" s="6" t="str">
        <v>Operating expense / General and administrative</v>
      </c>
      <c r="G594" s="2"/>
      <c r="H594" s="32">
        <f>0</f>
        <v>0</v>
      </c>
      <c r="I594" s="32">
        <f>0</f>
        <v>0</v>
      </c>
      <c r="J594" s="32">
        <f>0</f>
        <v>0</v>
      </c>
      <c r="K594" s="32">
        <f>0</f>
        <v>0</v>
      </c>
      <c r="L594" s="32">
        <f>0</f>
        <v>0</v>
      </c>
      <c r="M594" s="32">
        <f>0</f>
        <v>0</v>
      </c>
      <c r="N594" s="32">
        <f>0</f>
        <v>0</v>
      </c>
      <c r="O594" s="32">
        <f>0</f>
        <v>0</v>
      </c>
      <c r="P594" s="32">
        <f>0</f>
        <v>0</v>
      </c>
      <c r="Q594" s="32">
        <f>0</f>
        <v>0</v>
      </c>
      <c r="R594" s="32">
        <f>0</f>
        <v>0</v>
      </c>
      <c r="S594" s="32">
        <f>0</f>
        <v>0</v>
      </c>
    </row>
    <row r="595" ht="22" customHeight="1">
      <c r="A595" s="2" t="str">
        <v>GL.OPEX.OPX.ROUND_COSTS.B.LEGAL|CORP</v>
      </c>
      <c r="B595" s="6" t="str">
        <v>Series B legal cost</v>
      </c>
      <c r="C595" s="2" t="str">
        <v>CORP</v>
      </c>
      <c r="D595" s="2" t="str">
        <v>Operating expenses</v>
      </c>
      <c r="E595" s="32">
        <f>SUM(H595:S595)</f>
        <v>0</v>
      </c>
      <c r="F595" s="6" t="str">
        <v>Operating expense / General and administrative</v>
      </c>
      <c r="G595" s="2"/>
      <c r="H595" s="32">
        <f>0</f>
        <v>0</v>
      </c>
      <c r="I595" s="32">
        <f>0</f>
        <v>0</v>
      </c>
      <c r="J595" s="32">
        <f>0</f>
        <v>0</v>
      </c>
      <c r="K595" s="32">
        <f>0</f>
        <v>0</v>
      </c>
      <c r="L595" s="32">
        <f>0</f>
        <v>0</v>
      </c>
      <c r="M595" s="32">
        <f>0</f>
        <v>0</v>
      </c>
      <c r="N595" s="32">
        <f>0</f>
        <v>0</v>
      </c>
      <c r="O595" s="32">
        <f>0</f>
        <v>0</v>
      </c>
      <c r="P595" s="32">
        <f>0</f>
        <v>0</v>
      </c>
      <c r="Q595" s="32">
        <f>0</f>
        <v>0</v>
      </c>
      <c r="R595" s="32">
        <f>0</f>
        <v>0</v>
      </c>
      <c r="S595" s="32">
        <f>0</f>
        <v>0</v>
      </c>
    </row>
  </sheetData>
  <mergeCells>
    <mergeCell ref="B1:F1"/>
    <mergeCell ref="B2:F2"/>
    <mergeCell ref="B3:F3"/>
    <mergeCell ref="B4:F4"/>
    <mergeCell ref="B5:F5"/>
  </mergeCells>
  <pageMargins left="0.7" right="0.7" top="0.75" bottom="0.75" header="0.3" footer="0.3"/>
  <tableParts count="1">
    <tablePart ns1:id="Rdb2a9bfaacc34227"/>
  </tableParts>
</worksheet>
</file>

<file path=xl/worksheets/sheet5.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Budget cash bridge</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8" customHeight="1">
      <c r="A11" s="2" t="str">
        <v>CF.OPEN_CASH</v>
      </c>
      <c r="B11" s="6" t="str">
        <v>Opening cash</v>
      </c>
      <c r="C11" s="2" t="str">
        <v>EUR</v>
      </c>
      <c r="D11" s="2" t="str">
        <v>FIRST</v>
      </c>
      <c r="E11" s="32">
        <f>H11</f>
        <v>0</v>
      </c>
      <c r="F11" s="6" t="str">
        <v>FY2027 opening cash = January opening; closing cash = December closing.</v>
      </c>
      <c r="G11" s="2"/>
      <c r="H11" s="31">
        <f>'Frozen_Data'!H255</f>
        <v>0</v>
      </c>
      <c r="I11" s="31">
        <f>H15</f>
        <v>1004636.13875</v>
      </c>
      <c r="J11" s="31">
        <f>I15</f>
        <v>938854.1923057905</v>
      </c>
      <c r="K11" s="31">
        <f>J15</f>
        <v>869757.2150461727</v>
      </c>
      <c r="L11" s="31">
        <f>K15</f>
        <v>783850.5653149805</v>
      </c>
      <c r="M11" s="31">
        <f>L15</f>
        <v>663140.4606170348</v>
      </c>
      <c r="N11" s="31">
        <f>M15</f>
        <v>552975.7682882168</v>
      </c>
      <c r="O11" s="31">
        <f>N15</f>
        <v>454182.3700939877</v>
      </c>
      <c r="P11" s="31">
        <f>O15</f>
        <v>4293868.210152016</v>
      </c>
      <c r="Q11" s="31">
        <f>P15</f>
        <v>4147140.056010117</v>
      </c>
      <c r="R11" s="31">
        <f>Q15</f>
        <v>3984376.044204415</v>
      </c>
      <c r="S11" s="31">
        <f>R15</f>
        <v>3783152.965636701</v>
      </c>
    </row>
    <row r="12" ht="22" customHeight="1">
      <c r="A12" s="2" t="str">
        <v>CF.CFO</v>
      </c>
      <c r="B12" s="6" t="str">
        <v>Operating cash flow</v>
      </c>
      <c r="C12" s="2" t="str">
        <v>EUR</v>
      </c>
      <c r="D12" s="2" t="str">
        <v>SUM</v>
      </c>
      <c r="E12" s="32">
        <f>SUM(H12:S12)</f>
        <v>-1350744.5269494592</v>
      </c>
      <c r="F12" s="6" t="str">
        <v>Frozen D10 CashFlow row CF.CFO (Frozen_Data)</v>
      </c>
      <c r="G12" s="2"/>
      <c r="H12" s="31">
        <f>'Frozen_Data'!H256</f>
        <v>-20363.861249999998</v>
      </c>
      <c r="I12" s="31">
        <f>'Frozen_Data'!I256</f>
        <v>-56856.94644420956</v>
      </c>
      <c r="J12" s="31">
        <f>'Frozen_Data'!J256</f>
        <v>-66121.97725961775</v>
      </c>
      <c r="K12" s="31">
        <f>'Frozen_Data'!K256</f>
        <v>-82931.6497311923</v>
      </c>
      <c r="L12" s="31">
        <f>'Frozen_Data'!L256</f>
        <v>-114760.10469794564</v>
      </c>
      <c r="M12" s="31">
        <f>'Frozen_Data'!M256</f>
        <v>-107189.69232881806</v>
      </c>
      <c r="N12" s="31">
        <f>'Frozen_Data'!N256</f>
        <v>-98793.3981942291</v>
      </c>
      <c r="O12" s="31">
        <f>'Frozen_Data'!O256</f>
        <v>-114499.15994197191</v>
      </c>
      <c r="P12" s="31">
        <f>'Frozen_Data'!P256</f>
        <v>-140778.15414189937</v>
      </c>
      <c r="Q12" s="31">
        <f>'Frozen_Data'!Q256</f>
        <v>-156814.0118057022</v>
      </c>
      <c r="R12" s="31">
        <f>'Frozen_Data'!R256</f>
        <v>-198248.07856771414</v>
      </c>
      <c r="S12" s="31">
        <f>'Frozen_Data'!S256</f>
        <v>-193387.49258615918</v>
      </c>
    </row>
    <row r="13" ht="22" customHeight="1">
      <c r="A13" s="2" t="str">
        <v>CF.CFI</v>
      </c>
      <c r="B13" s="6" t="str">
        <v>Investing cash flow</v>
      </c>
      <c r="C13" s="2" t="str">
        <v>EUR</v>
      </c>
      <c r="D13" s="2" t="str">
        <v>SUM</v>
      </c>
      <c r="E13" s="32">
        <f>SUM(H13:S13)</f>
        <v>-38675</v>
      </c>
      <c r="F13" s="6" t="str">
        <v>Frozen D10 CashFlow row CF.CFI (Frozen_Data)</v>
      </c>
      <c r="G13" s="2"/>
      <c r="H13" s="31">
        <f>'Frozen_Data'!H257</f>
        <v>0</v>
      </c>
      <c r="I13" s="31">
        <f>'Frozen_Data'!I257</f>
        <v>-8925</v>
      </c>
      <c r="J13" s="31">
        <f>'Frozen_Data'!J257</f>
        <v>-2975</v>
      </c>
      <c r="K13" s="31">
        <f>'Frozen_Data'!K257</f>
        <v>-2975</v>
      </c>
      <c r="L13" s="31">
        <f>'Frozen_Data'!L257</f>
        <v>-5950</v>
      </c>
      <c r="M13" s="31">
        <f>'Frozen_Data'!M257</f>
        <v>-2975</v>
      </c>
      <c r="N13" s="31">
        <f>'Frozen_Data'!N257</f>
        <v>0</v>
      </c>
      <c r="O13" s="31">
        <f>'Frozen_Data'!O257</f>
        <v>0</v>
      </c>
      <c r="P13" s="31">
        <f>'Frozen_Data'!P257</f>
        <v>-5950</v>
      </c>
      <c r="Q13" s="31">
        <f>'Frozen_Data'!Q257</f>
        <v>-5950</v>
      </c>
      <c r="R13" s="31">
        <f>'Frozen_Data'!R257</f>
        <v>-2975</v>
      </c>
      <c r="S13" s="31">
        <f>'Frozen_Data'!S257</f>
        <v>0</v>
      </c>
    </row>
    <row r="14" ht="22" customHeight="1">
      <c r="A14" s="2" t="str">
        <v>CF.CFF</v>
      </c>
      <c r="B14" s="6" t="str">
        <v>Financing cash flow</v>
      </c>
      <c r="C14" s="2" t="str">
        <v>EUR</v>
      </c>
      <c r="D14" s="2" t="str">
        <v>SUM</v>
      </c>
      <c r="E14" s="32">
        <f>SUM(H14:S14)</f>
        <v>4979185</v>
      </c>
      <c r="F14" s="6" t="str">
        <v>Frozen D10 CashFlow row CF.CFF (Frozen_Data)</v>
      </c>
      <c r="G14" s="2"/>
      <c r="H14" s="31">
        <f>'Frozen_Data'!H258</f>
        <v>1025000</v>
      </c>
      <c r="I14" s="31">
        <f>'Frozen_Data'!I258</f>
        <v>0</v>
      </c>
      <c r="J14" s="31">
        <f>'Frozen_Data'!J258</f>
        <v>0</v>
      </c>
      <c r="K14" s="31">
        <f>'Frozen_Data'!K258</f>
        <v>0</v>
      </c>
      <c r="L14" s="31">
        <f>'Frozen_Data'!L258</f>
        <v>0</v>
      </c>
      <c r="M14" s="31">
        <f>'Frozen_Data'!M258</f>
        <v>0</v>
      </c>
      <c r="N14" s="31">
        <f>'Frozen_Data'!N258</f>
        <v>0</v>
      </c>
      <c r="O14" s="31">
        <f>'Frozen_Data'!O258</f>
        <v>3954185</v>
      </c>
      <c r="P14" s="31">
        <f>'Frozen_Data'!P258</f>
        <v>0</v>
      </c>
      <c r="Q14" s="31">
        <f>'Frozen_Data'!Q258</f>
        <v>0</v>
      </c>
      <c r="R14" s="31">
        <f>'Frozen_Data'!R258</f>
        <v>0</v>
      </c>
      <c r="S14" s="31">
        <f>'Frozen_Data'!S258</f>
        <v>0</v>
      </c>
    </row>
    <row r="15" ht="22" customHeight="1">
      <c r="A15" s="2" t="str">
        <v>CF.CLOSE_CASH</v>
      </c>
      <c r="B15" s="6" t="str">
        <v>Closing cash</v>
      </c>
      <c r="C15" s="2" t="str">
        <v>EUR</v>
      </c>
      <c r="D15" s="2" t="str">
        <v>END</v>
      </c>
      <c r="E15" s="32">
        <f>S15</f>
        <v>3589765.4730505417</v>
      </c>
      <c r="F15" s="6" t="str">
        <v>Opening cash plus operating, investing and financing cash flows</v>
      </c>
      <c r="G15" s="2"/>
      <c r="H15" s="32">
        <f>SUM(H11,H12,H13,H14)</f>
        <v>1004636.13875</v>
      </c>
      <c r="I15" s="32">
        <f>SUM(I11,I12,I13,I14)</f>
        <v>938854.1923057905</v>
      </c>
      <c r="J15" s="32">
        <f>SUM(J11,J12,J13,J14)</f>
        <v>869757.2150461727</v>
      </c>
      <c r="K15" s="32">
        <f>SUM(K11,K12,K13,K14)</f>
        <v>783850.5653149805</v>
      </c>
      <c r="L15" s="32">
        <f>SUM(L11,L12,L13,L14)</f>
        <v>663140.4606170348</v>
      </c>
      <c r="M15" s="32">
        <f>SUM(M11,M12,M13,M14)</f>
        <v>552975.7682882168</v>
      </c>
      <c r="N15" s="32">
        <f>SUM(N11,N12,N13,N14)</f>
        <v>454182.3700939877</v>
      </c>
      <c r="O15" s="32">
        <f>SUM(O11,O12,O13,O14)</f>
        <v>4293868.210152016</v>
      </c>
      <c r="P15" s="32">
        <f>SUM(P11,P12,P13,P14)</f>
        <v>4147140.056010117</v>
      </c>
      <c r="Q15" s="32">
        <f>SUM(Q11,Q12,Q13,Q14)</f>
        <v>3984376.044204415</v>
      </c>
      <c r="R15" s="32">
        <f>SUM(R11,R12,R13,R14)</f>
        <v>3783152.965636701</v>
      </c>
      <c r="S15" s="32">
        <f>SUM(S11,S12,S13,S14)</f>
        <v>3589765.4730505417</v>
      </c>
    </row>
    <row r="16" ht="28" customHeight="1">
      <c r="A16" s="2" t="str">
        <v>CF.NONCASH_CONVERSION</v>
      </c>
      <c r="B16" s="6" t="str">
        <v>Non-cash: note converted into shares (memo)</v>
      </c>
      <c r="C16" s="2" t="str">
        <v>EUR</v>
      </c>
      <c r="D16" s="2" t="str">
        <v>SUM</v>
      </c>
      <c r="E16" s="32">
        <f>SUM(H16:S16)</f>
        <v>1029166.6666666666</v>
      </c>
      <c r="F16" s="6" t="str">
        <v>Frozen D10 CashFlow row CF.NONCASH_CONVERSION (Frozen_Data)</v>
      </c>
      <c r="G16" s="2"/>
      <c r="H16" s="31">
        <f>'Frozen_Data'!H260</f>
        <v>0</v>
      </c>
      <c r="I16" s="31">
        <f>'Frozen_Data'!I260</f>
        <v>0</v>
      </c>
      <c r="J16" s="31">
        <f>'Frozen_Data'!J260</f>
        <v>0</v>
      </c>
      <c r="K16" s="31">
        <f>'Frozen_Data'!K260</f>
        <v>0</v>
      </c>
      <c r="L16" s="31">
        <f>'Frozen_Data'!L260</f>
        <v>0</v>
      </c>
      <c r="M16" s="31">
        <f>'Frozen_Data'!M260</f>
        <v>0</v>
      </c>
      <c r="N16" s="31">
        <f>'Frozen_Data'!N260</f>
        <v>0</v>
      </c>
      <c r="O16" s="31">
        <f>'Frozen_Data'!O260</f>
        <v>1029166.6666666666</v>
      </c>
      <c r="P16" s="31">
        <f>'Frozen_Data'!P260</f>
        <v>0</v>
      </c>
      <c r="Q16" s="31">
        <f>'Frozen_Data'!Q260</f>
        <v>0</v>
      </c>
      <c r="R16" s="31">
        <f>'Frozen_Data'!R260</f>
        <v>0</v>
      </c>
      <c r="S16" s="31">
        <f>'Frozen_Data'!S260</f>
        <v>0</v>
      </c>
    </row>
  </sheetData>
  <mergeCells>
    <mergeCell ref="B1:F1"/>
    <mergeCell ref="B2:F2"/>
    <mergeCell ref="B3:F3"/>
    <mergeCell ref="B4:F4"/>
    <mergeCell ref="B5:F5"/>
  </mergeCells>
  <pageMargins left="0.7" right="0.7" top="0.75" bottom="0.75" header="0.3" footer="0.3"/>
  <tableParts count="1">
    <tablePart ns1:id="Rf3ae0840ac45472e"/>
  </tableParts>
</worksheet>
</file>

<file path=xl/worksheets/sheet6.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Budget capital expenditure and assets</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CAP.ADDITIONS</v>
      </c>
      <c r="B11" s="6" t="str">
        <v>Capital expenditure: additions</v>
      </c>
      <c r="C11" s="2" t="str">
        <v>EUR</v>
      </c>
      <c r="D11" s="2" t="str">
        <v>SUM</v>
      </c>
      <c r="E11" s="32">
        <f>SUM(H11:S11)</f>
        <v>32500</v>
      </c>
      <c r="F11" s="6" t="str">
        <v>Frozen D10 Capex row CAP.ADDITIONS (Frozen_Data)</v>
      </c>
      <c r="G11" s="2"/>
      <c r="H11" s="31">
        <f>'Frozen_Data'!H261</f>
        <v>7500</v>
      </c>
      <c r="I11" s="31">
        <f>'Frozen_Data'!I261</f>
        <v>2500</v>
      </c>
      <c r="J11" s="31">
        <f>'Frozen_Data'!J261</f>
        <v>2500</v>
      </c>
      <c r="K11" s="31">
        <f>'Frozen_Data'!K261</f>
        <v>5000</v>
      </c>
      <c r="L11" s="31">
        <f>'Frozen_Data'!L261</f>
        <v>2500</v>
      </c>
      <c r="M11" s="31">
        <f>'Frozen_Data'!M261</f>
        <v>0</v>
      </c>
      <c r="N11" s="31">
        <f>'Frozen_Data'!N261</f>
        <v>0</v>
      </c>
      <c r="O11" s="31">
        <f>'Frozen_Data'!O261</f>
        <v>5000</v>
      </c>
      <c r="P11" s="31">
        <f>'Frozen_Data'!P261</f>
        <v>5000</v>
      </c>
      <c r="Q11" s="31">
        <f>'Frozen_Data'!Q261</f>
        <v>2500</v>
      </c>
      <c r="R11" s="31">
        <f>'Frozen_Data'!R261</f>
        <v>0</v>
      </c>
      <c r="S11" s="31">
        <f>'Frozen_Data'!S261</f>
        <v>0</v>
      </c>
    </row>
    <row r="12" ht="22" customHeight="1">
      <c r="A12" s="2" t="str">
        <v>CAP.GROSS</v>
      </c>
      <c r="B12" s="6" t="str">
        <v>Fixed assets at cost</v>
      </c>
      <c r="C12" s="2" t="str">
        <v>EUR</v>
      </c>
      <c r="D12" s="2" t="str">
        <v>END</v>
      </c>
      <c r="E12" s="32">
        <f>S12</f>
        <v>32500</v>
      </c>
      <c r="F12" s="6" t="str">
        <v>Frozen D10 Capex row CAP.GROSS (Frozen_Data)</v>
      </c>
      <c r="G12" s="2"/>
      <c r="H12" s="31">
        <f>'Frozen_Data'!H262</f>
        <v>7500</v>
      </c>
      <c r="I12" s="31">
        <f>'Frozen_Data'!I262</f>
        <v>10000</v>
      </c>
      <c r="J12" s="31">
        <f>'Frozen_Data'!J262</f>
        <v>12500</v>
      </c>
      <c r="K12" s="31">
        <f>'Frozen_Data'!K262</f>
        <v>17500</v>
      </c>
      <c r="L12" s="31">
        <f>'Frozen_Data'!L262</f>
        <v>20000</v>
      </c>
      <c r="M12" s="31">
        <f>'Frozen_Data'!M262</f>
        <v>20000</v>
      </c>
      <c r="N12" s="31">
        <f>'Frozen_Data'!N262</f>
        <v>20000</v>
      </c>
      <c r="O12" s="31">
        <f>'Frozen_Data'!O262</f>
        <v>25000</v>
      </c>
      <c r="P12" s="31">
        <f>'Frozen_Data'!P262</f>
        <v>30000</v>
      </c>
      <c r="Q12" s="31">
        <f>'Frozen_Data'!Q262</f>
        <v>32500</v>
      </c>
      <c r="R12" s="31">
        <f>'Frozen_Data'!R262</f>
        <v>32500</v>
      </c>
      <c r="S12" s="31">
        <f>'Frozen_Data'!S262</f>
        <v>32500</v>
      </c>
    </row>
    <row r="13" ht="22" customHeight="1">
      <c r="A13" s="2" t="str">
        <v>CAP.ACC_DEP</v>
      </c>
      <c r="B13" s="6" t="str">
        <v>Accumulated depreciation</v>
      </c>
      <c r="C13" s="2" t="str">
        <v>EUR</v>
      </c>
      <c r="D13" s="2" t="str">
        <v>END</v>
      </c>
      <c r="E13" s="32">
        <f>S13</f>
        <v>7222.222222222222</v>
      </c>
      <c r="F13" s="6" t="str">
        <v>Frozen D10 Capex row CAP.ACC_DEP (Frozen_Data)</v>
      </c>
      <c r="G13" s="2"/>
      <c r="H13" s="31">
        <f>'Frozen_Data'!H263</f>
        <v>208.33333333333331</v>
      </c>
      <c r="I13" s="31">
        <f>'Frozen_Data'!I263</f>
        <v>486.1111111111111</v>
      </c>
      <c r="J13" s="31">
        <f>'Frozen_Data'!J263</f>
        <v>833.3333333333334</v>
      </c>
      <c r="K13" s="31">
        <f>'Frozen_Data'!K263</f>
        <v>1319.4444444444441</v>
      </c>
      <c r="L13" s="31">
        <f>'Frozen_Data'!L263</f>
        <v>1875</v>
      </c>
      <c r="M13" s="31">
        <f>'Frozen_Data'!M263</f>
        <v>2430.5555555555557</v>
      </c>
      <c r="N13" s="31">
        <f>'Frozen_Data'!N263</f>
        <v>2986.1111111111118</v>
      </c>
      <c r="O13" s="31">
        <f>'Frozen_Data'!O263</f>
        <v>3680.555555555555</v>
      </c>
      <c r="P13" s="31">
        <f>'Frozen_Data'!P263</f>
        <v>4513.888888888889</v>
      </c>
      <c r="Q13" s="31">
        <f>'Frozen_Data'!Q263</f>
        <v>5416.666666666666</v>
      </c>
      <c r="R13" s="31">
        <f>'Frozen_Data'!R263</f>
        <v>6319.444444444443</v>
      </c>
      <c r="S13" s="31">
        <f>'Frozen_Data'!S263</f>
        <v>7222.222222222222</v>
      </c>
    </row>
    <row r="14" ht="22" customHeight="1">
      <c r="A14" s="2" t="str">
        <v>CAP.NBV</v>
      </c>
      <c r="B14" s="6" t="str">
        <v>Net book value</v>
      </c>
      <c r="C14" s="2" t="str">
        <v>EUR</v>
      </c>
      <c r="D14" s="2" t="str">
        <v>END</v>
      </c>
      <c r="E14" s="32">
        <f>S14</f>
        <v>25277.777777777777</v>
      </c>
      <c r="F14" s="6" t="str">
        <v>Fixed assets at cost minus accumulated depreciation</v>
      </c>
      <c r="G14" s="2"/>
      <c r="H14" s="32">
        <f>H12-H13</f>
        <v>7291.666666666667</v>
      </c>
      <c r="I14" s="32">
        <f>I12-I13</f>
        <v>9513.888888888889</v>
      </c>
      <c r="J14" s="32">
        <f>J12-J13</f>
        <v>11666.666666666666</v>
      </c>
      <c r="K14" s="32">
        <f>K12-K13</f>
        <v>16180.555555555557</v>
      </c>
      <c r="L14" s="32">
        <f>L12-L13</f>
        <v>18125</v>
      </c>
      <c r="M14" s="32">
        <f>M12-M13</f>
        <v>17569.444444444445</v>
      </c>
      <c r="N14" s="32">
        <f>N12-N13</f>
        <v>17013.888888888887</v>
      </c>
      <c r="O14" s="32">
        <f>O12-O13</f>
        <v>21319.444444444445</v>
      </c>
      <c r="P14" s="32">
        <f>P12-P13</f>
        <v>25486.11111111111</v>
      </c>
      <c r="Q14" s="32">
        <f>Q12-Q13</f>
        <v>27083.333333333336</v>
      </c>
      <c r="R14" s="32">
        <f>R12-R13</f>
        <v>26180.555555555555</v>
      </c>
      <c r="S14" s="32">
        <f>S12-S13</f>
        <v>25277.777777777777</v>
      </c>
    </row>
    <row r="15" ht="22" customHeight="1">
      <c r="A15" s="2" t="str">
        <v>CAP.DEPRECIATION</v>
      </c>
      <c r="B15" s="6" t="str">
        <v>Depreciation</v>
      </c>
      <c r="C15" s="2" t="str">
        <v>EUR</v>
      </c>
      <c r="D15" s="2" t="str">
        <v>SUM</v>
      </c>
      <c r="E15" s="32">
        <f>SUM(H15:S15)</f>
        <v>7222.222222222223</v>
      </c>
      <c r="F15" s="6" t="str">
        <v>Frozen D10 Capex row CAP.DEPRECIATION (Frozen_Data)</v>
      </c>
      <c r="G15" s="2"/>
      <c r="H15" s="31">
        <f>'Frozen_Data'!H265</f>
        <v>208.33333333333331</v>
      </c>
      <c r="I15" s="31">
        <f>'Frozen_Data'!I265</f>
        <v>277.77777777777777</v>
      </c>
      <c r="J15" s="31">
        <f>'Frozen_Data'!J265</f>
        <v>347.22222222222223</v>
      </c>
      <c r="K15" s="31">
        <f>'Frozen_Data'!K265</f>
        <v>486.11111111111114</v>
      </c>
      <c r="L15" s="31">
        <f>'Frozen_Data'!L265</f>
        <v>555.5555555555555</v>
      </c>
      <c r="M15" s="31">
        <f>'Frozen_Data'!M265</f>
        <v>555.5555555555555</v>
      </c>
      <c r="N15" s="31">
        <f>'Frozen_Data'!N265</f>
        <v>555.5555555555555</v>
      </c>
      <c r="O15" s="31">
        <f>'Frozen_Data'!O265</f>
        <v>694.4444444444445</v>
      </c>
      <c r="P15" s="31">
        <f>'Frozen_Data'!P265</f>
        <v>833.3333333333334</v>
      </c>
      <c r="Q15" s="31">
        <f>'Frozen_Data'!Q265</f>
        <v>902.7777777777778</v>
      </c>
      <c r="R15" s="31">
        <f>'Frozen_Data'!R265</f>
        <v>902.7777777777778</v>
      </c>
      <c r="S15" s="31">
        <f>'Frozen_Data'!S265</f>
        <v>902.7777777777778</v>
      </c>
    </row>
    <row r="16" ht="22" customHeight="1">
      <c r="A16" s="2" t="str">
        <v>CAP.PAID</v>
      </c>
      <c r="B16" s="6" t="str">
        <v>Capital expenditure paid</v>
      </c>
      <c r="C16" s="2" t="str">
        <v>EUR</v>
      </c>
      <c r="D16" s="2" t="str">
        <v>SUM</v>
      </c>
      <c r="E16" s="32">
        <f>SUM(H16:S16)</f>
        <v>38675</v>
      </c>
      <c r="F16" s="6" t="str">
        <v>Frozen D10 Capex row CAP.PAID (Frozen_Data)</v>
      </c>
      <c r="G16" s="2"/>
      <c r="H16" s="31">
        <f>'Frozen_Data'!H266</f>
        <v>0</v>
      </c>
      <c r="I16" s="31">
        <f>'Frozen_Data'!I266</f>
        <v>8925</v>
      </c>
      <c r="J16" s="31">
        <f>'Frozen_Data'!J266</f>
        <v>2975</v>
      </c>
      <c r="K16" s="31">
        <f>'Frozen_Data'!K266</f>
        <v>2975</v>
      </c>
      <c r="L16" s="31">
        <f>'Frozen_Data'!L266</f>
        <v>5950</v>
      </c>
      <c r="M16" s="31">
        <f>'Frozen_Data'!M266</f>
        <v>2975</v>
      </c>
      <c r="N16" s="31">
        <f>'Frozen_Data'!N266</f>
        <v>0</v>
      </c>
      <c r="O16" s="31">
        <f>'Frozen_Data'!O266</f>
        <v>0</v>
      </c>
      <c r="P16" s="31">
        <f>'Frozen_Data'!P266</f>
        <v>5950</v>
      </c>
      <c r="Q16" s="31">
        <f>'Frozen_Data'!Q266</f>
        <v>5950</v>
      </c>
      <c r="R16" s="31">
        <f>'Frozen_Data'!R266</f>
        <v>2975</v>
      </c>
      <c r="S16" s="31">
        <f>'Frozen_Data'!S266</f>
        <v>0</v>
      </c>
    </row>
    <row r="17" ht="22" customHeight="1">
      <c r="A17" s="2" t="str">
        <v>CAP.AP</v>
      </c>
      <c r="B17" s="6" t="str">
        <v>Capex payables</v>
      </c>
      <c r="C17" s="2" t="str">
        <v>EUR</v>
      </c>
      <c r="D17" s="2" t="str">
        <v>END</v>
      </c>
      <c r="E17" s="32">
        <f>S17</f>
        <v>0</v>
      </c>
      <c r="F17" s="6" t="str">
        <v>Frozen D10 Capex row CAP.AP (Frozen_Data)</v>
      </c>
      <c r="G17" s="2"/>
      <c r="H17" s="31">
        <f>'Frozen_Data'!H267</f>
        <v>8925</v>
      </c>
      <c r="I17" s="31">
        <f>'Frozen_Data'!I267</f>
        <v>2975</v>
      </c>
      <c r="J17" s="31">
        <f>'Frozen_Data'!J267</f>
        <v>2975</v>
      </c>
      <c r="K17" s="31">
        <f>'Frozen_Data'!K267</f>
        <v>5950</v>
      </c>
      <c r="L17" s="31">
        <f>'Frozen_Data'!L267</f>
        <v>2975</v>
      </c>
      <c r="M17" s="31">
        <f>'Frozen_Data'!M267</f>
        <v>0</v>
      </c>
      <c r="N17" s="31">
        <f>'Frozen_Data'!N267</f>
        <v>0</v>
      </c>
      <c r="O17" s="31">
        <f>'Frozen_Data'!O267</f>
        <v>5950</v>
      </c>
      <c r="P17" s="31">
        <f>'Frozen_Data'!P267</f>
        <v>5950</v>
      </c>
      <c r="Q17" s="31">
        <f>'Frozen_Data'!Q267</f>
        <v>2975</v>
      </c>
      <c r="R17" s="31">
        <f>'Frozen_Data'!R267</f>
        <v>0</v>
      </c>
      <c r="S17" s="31">
        <f>'Frozen_Data'!S267</f>
        <v>0</v>
      </c>
    </row>
  </sheetData>
  <mergeCells>
    <mergeCell ref="B1:F1"/>
    <mergeCell ref="B2:F2"/>
    <mergeCell ref="B3:F3"/>
    <mergeCell ref="B4:F4"/>
    <mergeCell ref="B5:F5"/>
  </mergeCells>
  <pageMargins left="0.7" right="0.7" top="0.75" bottom="0.75" header="0.3" footer="0.3"/>
  <tableParts count="1">
    <tablePart ns1:id="R46306445f0d44e38"/>
  </tableParts>
</worksheet>
</file>

<file path=xl/worksheets/sheet7.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Budget headcount and FTE</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PPL.HEADCOUNT</v>
      </c>
      <c r="B11" s="6" t="str">
        <v>Headcount</v>
      </c>
      <c r="C11" s="2" t="str">
        <v>count</v>
      </c>
      <c r="D11" s="2" t="str">
        <v>END</v>
      </c>
      <c r="E11" s="35">
        <f>S11</f>
        <v>13</v>
      </c>
      <c r="F11" s="6" t="str">
        <v>Frozen D10 People row PPL.HEADCOUNT (Frozen_Data)</v>
      </c>
      <c r="G11" s="2"/>
      <c r="H11" s="34">
        <f>'Frozen_Data'!H268</f>
        <v>3</v>
      </c>
      <c r="I11" s="34">
        <f>'Frozen_Data'!I268</f>
        <v>4</v>
      </c>
      <c r="J11" s="34">
        <f>'Frozen_Data'!J268</f>
        <v>5</v>
      </c>
      <c r="K11" s="34">
        <f>'Frozen_Data'!K268</f>
        <v>7</v>
      </c>
      <c r="L11" s="34">
        <f>'Frozen_Data'!L268</f>
        <v>8</v>
      </c>
      <c r="M11" s="34">
        <f>'Frozen_Data'!M268</f>
        <v>8</v>
      </c>
      <c r="N11" s="34">
        <f>'Frozen_Data'!N268</f>
        <v>8</v>
      </c>
      <c r="O11" s="34">
        <f>'Frozen_Data'!O268</f>
        <v>10</v>
      </c>
      <c r="P11" s="34">
        <f>'Frozen_Data'!P268</f>
        <v>12</v>
      </c>
      <c r="Q11" s="34">
        <f>'Frozen_Data'!Q268</f>
        <v>13</v>
      </c>
      <c r="R11" s="34">
        <f>'Frozen_Data'!R268</f>
        <v>13</v>
      </c>
      <c r="S11" s="34">
        <f>'Frozen_Data'!S268</f>
        <v>13</v>
      </c>
    </row>
    <row r="12" ht="22" customHeight="1">
      <c r="A12" s="2" t="str">
        <v>PPL.FTE</v>
      </c>
      <c r="B12" s="6" t="str">
        <v>Full-time equivalents (FTE)</v>
      </c>
      <c r="C12" s="2" t="str">
        <v>FTE</v>
      </c>
      <c r="D12" s="2" t="str">
        <v>END</v>
      </c>
      <c r="E12" s="35">
        <f>S12</f>
        <v>13</v>
      </c>
      <c r="F12" s="6" t="str">
        <v>Frozen D10 People row PPL.FTE (Frozen_Data)</v>
      </c>
      <c r="G12" s="2"/>
      <c r="H12" s="34">
        <f>'Frozen_Data'!H269</f>
        <v>3</v>
      </c>
      <c r="I12" s="34">
        <f>'Frozen_Data'!I269</f>
        <v>4</v>
      </c>
      <c r="J12" s="34">
        <f>'Frozen_Data'!J269</f>
        <v>5</v>
      </c>
      <c r="K12" s="34">
        <f>'Frozen_Data'!K269</f>
        <v>7</v>
      </c>
      <c r="L12" s="34">
        <f>'Frozen_Data'!L269</f>
        <v>8</v>
      </c>
      <c r="M12" s="34">
        <f>'Frozen_Data'!M269</f>
        <v>8</v>
      </c>
      <c r="N12" s="34">
        <f>'Frozen_Data'!N269</f>
        <v>8</v>
      </c>
      <c r="O12" s="34">
        <f>'Frozen_Data'!O269</f>
        <v>10</v>
      </c>
      <c r="P12" s="34">
        <f>'Frozen_Data'!P269</f>
        <v>12</v>
      </c>
      <c r="Q12" s="34">
        <f>'Frozen_Data'!Q269</f>
        <v>13</v>
      </c>
      <c r="R12" s="34">
        <f>'Frozen_Data'!R269</f>
        <v>13</v>
      </c>
      <c r="S12" s="34">
        <f>'Frozen_Data'!S269</f>
        <v>13</v>
      </c>
    </row>
    <row r="13" ht="22" customHeight="1">
      <c r="A13" s="2" t="str">
        <v>PPL.EMPLOYEES</v>
      </c>
      <c r="B13" s="6" t="str">
        <v>Employees with social insurance</v>
      </c>
      <c r="C13" s="2" t="str">
        <v>count</v>
      </c>
      <c r="D13" s="2" t="str">
        <v>END</v>
      </c>
      <c r="E13" s="35">
        <f>S13</f>
        <v>11</v>
      </c>
      <c r="F13" s="6" t="str">
        <v>Frozen D10 People row PPL.EMPLOYEES (Frozen_Data)</v>
      </c>
      <c r="G13" s="2"/>
      <c r="H13" s="34">
        <f>'Frozen_Data'!H270</f>
        <v>1</v>
      </c>
      <c r="I13" s="34">
        <f>'Frozen_Data'!I270</f>
        <v>2</v>
      </c>
      <c r="J13" s="34">
        <f>'Frozen_Data'!J270</f>
        <v>3</v>
      </c>
      <c r="K13" s="34">
        <f>'Frozen_Data'!K270</f>
        <v>5</v>
      </c>
      <c r="L13" s="34">
        <f>'Frozen_Data'!L270</f>
        <v>6</v>
      </c>
      <c r="M13" s="34">
        <f>'Frozen_Data'!M270</f>
        <v>6</v>
      </c>
      <c r="N13" s="34">
        <f>'Frozen_Data'!N270</f>
        <v>6</v>
      </c>
      <c r="O13" s="34">
        <f>'Frozen_Data'!O270</f>
        <v>8</v>
      </c>
      <c r="P13" s="34">
        <f>'Frozen_Data'!P270</f>
        <v>10</v>
      </c>
      <c r="Q13" s="34">
        <f>'Frozen_Data'!Q270</f>
        <v>11</v>
      </c>
      <c r="R13" s="34">
        <f>'Frozen_Data'!R270</f>
        <v>11</v>
      </c>
      <c r="S13" s="34">
        <f>'Frozen_Data'!S270</f>
        <v>11</v>
      </c>
    </row>
  </sheetData>
  <mergeCells>
    <mergeCell ref="B1:F1"/>
    <mergeCell ref="B2:F2"/>
    <mergeCell ref="B3:F3"/>
    <mergeCell ref="B4:F4"/>
    <mergeCell ref="B5:F5"/>
  </mergeCells>
  <pageMargins left="0.7" right="0.7" top="0.75" bottom="0.75" header="0.3" footer="0.3"/>
  <tableParts count="1">
    <tablePart ns1:id="Ra918bf280fef4c8a"/>
  </tableParts>
</worksheet>
</file>

<file path=xl/worksheets/sheet8.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Exclusive frozen P&amp;L posting population</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Posting ID</v>
      </c>
      <c r="B10" s="30" t="str">
        <v>Account name</v>
      </c>
      <c r="C10" s="30" t="str">
        <v>Cost centre</v>
      </c>
      <c r="D10" s="30" t="str">
        <v>Statement line</v>
      </c>
      <c r="E10" s="30" t="str">
        <v>FY2027</v>
      </c>
      <c r="F10" s="30" t="str">
        <v>Account / source / sign</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8" customHeight="1">
      <c r="A11" s="2" t="str">
        <v>P01.SALARY</v>
      </c>
      <c r="B11" s="6" t="str">
        <v>Salaries</v>
      </c>
      <c r="C11" s="2" t="str">
        <v>MGMT</v>
      </c>
      <c r="D11" s="2" t="str">
        <v>People costs</v>
      </c>
      <c r="E11" s="32">
        <f>SUM(H11:S11)</f>
        <v>-74692.5</v>
      </c>
      <c r="F11" s="6" t="str">
        <v>Account GL.PEOPLE.SALARY; D10 People!H29 (P01.SALARY), Base, frozen 13 October 2026; signed P&amp;L</v>
      </c>
      <c r="G11" s="2"/>
      <c r="H11" s="31">
        <f>-'Frozen_Data'!H11</f>
        <v>-5433.749999999999</v>
      </c>
      <c r="I11" s="31">
        <f>-'Frozen_Data'!I11</f>
        <v>-5433.749999999999</v>
      </c>
      <c r="J11" s="31">
        <f>-'Frozen_Data'!J11</f>
        <v>-5433.749999999999</v>
      </c>
      <c r="K11" s="31">
        <f>-'Frozen_Data'!K11</f>
        <v>-5433.749999999999</v>
      </c>
      <c r="L11" s="31">
        <f>-'Frozen_Data'!L11</f>
        <v>-5433.749999999999</v>
      </c>
      <c r="M11" s="31">
        <f>-'Frozen_Data'!M11</f>
        <v>-5433.749999999999</v>
      </c>
      <c r="N11" s="31">
        <f>-'Frozen_Data'!N11</f>
        <v>-5433.749999999999</v>
      </c>
      <c r="O11" s="31">
        <f>-'Frozen_Data'!O11</f>
        <v>-7331.25</v>
      </c>
      <c r="P11" s="31">
        <f>-'Frozen_Data'!P11</f>
        <v>-7331.25</v>
      </c>
      <c r="Q11" s="31">
        <f>-'Frozen_Data'!Q11</f>
        <v>-7331.25</v>
      </c>
      <c r="R11" s="31">
        <f>-'Frozen_Data'!R11</f>
        <v>-7331.25</v>
      </c>
      <c r="S11" s="31">
        <f>-'Frozen_Data'!S11</f>
        <v>-7331.25</v>
      </c>
    </row>
    <row r="12" ht="28" customHeight="1">
      <c r="A12" s="2" t="str">
        <v>P01.RV</v>
      </c>
      <c r="B12" s="6" t="str">
        <v>Employer pension insurance (RV)</v>
      </c>
      <c r="C12" s="2" t="str">
        <v>MGMT</v>
      </c>
      <c r="D12" s="2" t="str">
        <v>People costs</v>
      </c>
      <c r="E12" s="32">
        <f>SUM(H12:S12)</f>
        <v>0</v>
      </c>
      <c r="F12" s="6" t="str">
        <v>Account GL.PEOPLE.RV; D10 People!H30 (P01.RV), Base, frozen 13 October 2026; signed P&amp;L</v>
      </c>
      <c r="G12" s="2"/>
      <c r="H12" s="31">
        <f>-'Frozen_Data'!H12</f>
        <v>0</v>
      </c>
      <c r="I12" s="31">
        <f>-'Frozen_Data'!I12</f>
        <v>0</v>
      </c>
      <c r="J12" s="31">
        <f>-'Frozen_Data'!J12</f>
        <v>0</v>
      </c>
      <c r="K12" s="31">
        <f>-'Frozen_Data'!K12</f>
        <v>0</v>
      </c>
      <c r="L12" s="31">
        <f>-'Frozen_Data'!L12</f>
        <v>0</v>
      </c>
      <c r="M12" s="31">
        <f>-'Frozen_Data'!M12</f>
        <v>0</v>
      </c>
      <c r="N12" s="31">
        <f>-'Frozen_Data'!N12</f>
        <v>0</v>
      </c>
      <c r="O12" s="31">
        <f>-'Frozen_Data'!O12</f>
        <v>0</v>
      </c>
      <c r="P12" s="31">
        <f>-'Frozen_Data'!P12</f>
        <v>0</v>
      </c>
      <c r="Q12" s="31">
        <f>-'Frozen_Data'!Q12</f>
        <v>0</v>
      </c>
      <c r="R12" s="31">
        <f>-'Frozen_Data'!R12</f>
        <v>0</v>
      </c>
      <c r="S12" s="31">
        <f>-'Frozen_Data'!S12</f>
        <v>0</v>
      </c>
    </row>
    <row r="13" ht="28" customHeight="1">
      <c r="A13" s="2" t="str">
        <v>P01.AV</v>
      </c>
      <c r="B13" s="6" t="str">
        <v>Employer unemployment insurance (AV)</v>
      </c>
      <c r="C13" s="2" t="str">
        <v>MGMT</v>
      </c>
      <c r="D13" s="2" t="str">
        <v>People costs</v>
      </c>
      <c r="E13" s="32">
        <f>SUM(H13:S13)</f>
        <v>0</v>
      </c>
      <c r="F13" s="6" t="str">
        <v>Account GL.PEOPLE.AV; D10 People!H31 (P01.AV), Base, frozen 13 October 2026; signed P&amp;L</v>
      </c>
      <c r="G13" s="2"/>
      <c r="H13" s="31">
        <f>-'Frozen_Data'!H13</f>
        <v>0</v>
      </c>
      <c r="I13" s="31">
        <f>-'Frozen_Data'!I13</f>
        <v>0</v>
      </c>
      <c r="J13" s="31">
        <f>-'Frozen_Data'!J13</f>
        <v>0</v>
      </c>
      <c r="K13" s="31">
        <f>-'Frozen_Data'!K13</f>
        <v>0</v>
      </c>
      <c r="L13" s="31">
        <f>-'Frozen_Data'!L13</f>
        <v>0</v>
      </c>
      <c r="M13" s="31">
        <f>-'Frozen_Data'!M13</f>
        <v>0</v>
      </c>
      <c r="N13" s="31">
        <f>-'Frozen_Data'!N13</f>
        <v>0</v>
      </c>
      <c r="O13" s="31">
        <f>-'Frozen_Data'!O13</f>
        <v>0</v>
      </c>
      <c r="P13" s="31">
        <f>-'Frozen_Data'!P13</f>
        <v>0</v>
      </c>
      <c r="Q13" s="31">
        <f>-'Frozen_Data'!Q13</f>
        <v>0</v>
      </c>
      <c r="R13" s="31">
        <f>-'Frozen_Data'!R13</f>
        <v>0</v>
      </c>
      <c r="S13" s="31">
        <f>-'Frozen_Data'!S13</f>
        <v>0</v>
      </c>
    </row>
    <row r="14" ht="28" customHeight="1">
      <c r="A14" s="2" t="str">
        <v>P01.KV</v>
      </c>
      <c r="B14" s="6" t="str">
        <v>Employer health insurance (KV)</v>
      </c>
      <c r="C14" s="2" t="str">
        <v>MGMT</v>
      </c>
      <c r="D14" s="2" t="str">
        <v>People costs</v>
      </c>
      <c r="E14" s="32">
        <f>SUM(H14:S14)</f>
        <v>0</v>
      </c>
      <c r="F14" s="6" t="str">
        <v>Account GL.PEOPLE.KV; D10 People!H32 (P01.KV), Base, frozen 13 October 2026; signed P&amp;L</v>
      </c>
      <c r="G14" s="2"/>
      <c r="H14" s="31">
        <f>-'Frozen_Data'!H14</f>
        <v>0</v>
      </c>
      <c r="I14" s="31">
        <f>-'Frozen_Data'!I14</f>
        <v>0</v>
      </c>
      <c r="J14" s="31">
        <f>-'Frozen_Data'!J14</f>
        <v>0</v>
      </c>
      <c r="K14" s="31">
        <f>-'Frozen_Data'!K14</f>
        <v>0</v>
      </c>
      <c r="L14" s="31">
        <f>-'Frozen_Data'!L14</f>
        <v>0</v>
      </c>
      <c r="M14" s="31">
        <f>-'Frozen_Data'!M14</f>
        <v>0</v>
      </c>
      <c r="N14" s="31">
        <f>-'Frozen_Data'!N14</f>
        <v>0</v>
      </c>
      <c r="O14" s="31">
        <f>-'Frozen_Data'!O14</f>
        <v>0</v>
      </c>
      <c r="P14" s="31">
        <f>-'Frozen_Data'!P14</f>
        <v>0</v>
      </c>
      <c r="Q14" s="31">
        <f>-'Frozen_Data'!Q14</f>
        <v>0</v>
      </c>
      <c r="R14" s="31">
        <f>-'Frozen_Data'!R14</f>
        <v>0</v>
      </c>
      <c r="S14" s="31">
        <f>-'Frozen_Data'!S14</f>
        <v>0</v>
      </c>
    </row>
    <row r="15" ht="28" customHeight="1">
      <c r="A15" s="2" t="str">
        <v>P01.PV</v>
      </c>
      <c r="B15" s="6" t="str">
        <v>Employer long-term care insurance (PV)</v>
      </c>
      <c r="C15" s="2" t="str">
        <v>MGMT</v>
      </c>
      <c r="D15" s="2" t="str">
        <v>People costs</v>
      </c>
      <c r="E15" s="32">
        <f>SUM(H15:S15)</f>
        <v>0</v>
      </c>
      <c r="F15" s="6" t="str">
        <v>Account GL.PEOPLE.PV; D10 People!H33 (P01.PV), Base, frozen 13 October 2026; signed P&amp;L</v>
      </c>
      <c r="G15" s="2"/>
      <c r="H15" s="31">
        <f>-'Frozen_Data'!H15</f>
        <v>0</v>
      </c>
      <c r="I15" s="31">
        <f>-'Frozen_Data'!I15</f>
        <v>0</v>
      </c>
      <c r="J15" s="31">
        <f>-'Frozen_Data'!J15</f>
        <v>0</v>
      </c>
      <c r="K15" s="31">
        <f>-'Frozen_Data'!K15</f>
        <v>0</v>
      </c>
      <c r="L15" s="31">
        <f>-'Frozen_Data'!L15</f>
        <v>0</v>
      </c>
      <c r="M15" s="31">
        <f>-'Frozen_Data'!M15</f>
        <v>0</v>
      </c>
      <c r="N15" s="31">
        <f>-'Frozen_Data'!N15</f>
        <v>0</v>
      </c>
      <c r="O15" s="31">
        <f>-'Frozen_Data'!O15</f>
        <v>0</v>
      </c>
      <c r="P15" s="31">
        <f>-'Frozen_Data'!P15</f>
        <v>0</v>
      </c>
      <c r="Q15" s="31">
        <f>-'Frozen_Data'!Q15</f>
        <v>0</v>
      </c>
      <c r="R15" s="31">
        <f>-'Frozen_Data'!R15</f>
        <v>0</v>
      </c>
      <c r="S15" s="31">
        <f>-'Frozen_Data'!S15</f>
        <v>0</v>
      </c>
    </row>
    <row r="16" ht="28" customHeight="1">
      <c r="A16" s="2" t="str">
        <v>P01.U1</v>
      </c>
      <c r="B16" s="6" t="str">
        <v>Sick-pay levy (U1)</v>
      </c>
      <c r="C16" s="2" t="str">
        <v>MGMT</v>
      </c>
      <c r="D16" s="2" t="str">
        <v>People costs</v>
      </c>
      <c r="E16" s="32">
        <f>SUM(H16:S16)</f>
        <v>0</v>
      </c>
      <c r="F16" s="6" t="str">
        <v>Account GL.PEOPLE.U1; D10 People!H34 (P01.U1), Base, frozen 13 October 2026; signed P&amp;L</v>
      </c>
      <c r="G16" s="2"/>
      <c r="H16" s="31">
        <f>-'Frozen_Data'!H16</f>
        <v>0</v>
      </c>
      <c r="I16" s="31">
        <f>-'Frozen_Data'!I16</f>
        <v>0</v>
      </c>
      <c r="J16" s="31">
        <f>-'Frozen_Data'!J16</f>
        <v>0</v>
      </c>
      <c r="K16" s="31">
        <f>-'Frozen_Data'!K16</f>
        <v>0</v>
      </c>
      <c r="L16" s="31">
        <f>-'Frozen_Data'!L16</f>
        <v>0</v>
      </c>
      <c r="M16" s="31">
        <f>-'Frozen_Data'!M16</f>
        <v>0</v>
      </c>
      <c r="N16" s="31">
        <f>-'Frozen_Data'!N16</f>
        <v>0</v>
      </c>
      <c r="O16" s="31">
        <f>-'Frozen_Data'!O16</f>
        <v>0</v>
      </c>
      <c r="P16" s="31">
        <f>-'Frozen_Data'!P16</f>
        <v>0</v>
      </c>
      <c r="Q16" s="31">
        <f>-'Frozen_Data'!Q16</f>
        <v>0</v>
      </c>
      <c r="R16" s="31">
        <f>-'Frozen_Data'!R16</f>
        <v>0</v>
      </c>
      <c r="S16" s="31">
        <f>-'Frozen_Data'!S16</f>
        <v>0</v>
      </c>
    </row>
    <row r="17" ht="28" customHeight="1">
      <c r="A17" s="2" t="str">
        <v>P01.U2</v>
      </c>
      <c r="B17" s="6" t="str">
        <v>Maternity levy (U2)</v>
      </c>
      <c r="C17" s="2" t="str">
        <v>MGMT</v>
      </c>
      <c r="D17" s="2" t="str">
        <v>People costs</v>
      </c>
      <c r="E17" s="32">
        <f>SUM(H17:S17)</f>
        <v>0</v>
      </c>
      <c r="F17" s="6" t="str">
        <v>Account GL.PEOPLE.U2; D10 People!H35 (P01.U2), Base, frozen 13 October 2026; signed P&amp;L</v>
      </c>
      <c r="G17" s="2"/>
      <c r="H17" s="31">
        <f>-'Frozen_Data'!H17</f>
        <v>0</v>
      </c>
      <c r="I17" s="31">
        <f>-'Frozen_Data'!I17</f>
        <v>0</v>
      </c>
      <c r="J17" s="31">
        <f>-'Frozen_Data'!J17</f>
        <v>0</v>
      </c>
      <c r="K17" s="31">
        <f>-'Frozen_Data'!K17</f>
        <v>0</v>
      </c>
      <c r="L17" s="31">
        <f>-'Frozen_Data'!L17</f>
        <v>0</v>
      </c>
      <c r="M17" s="31">
        <f>-'Frozen_Data'!M17</f>
        <v>0</v>
      </c>
      <c r="N17" s="31">
        <f>-'Frozen_Data'!N17</f>
        <v>0</v>
      </c>
      <c r="O17" s="31">
        <f>-'Frozen_Data'!O17</f>
        <v>0</v>
      </c>
      <c r="P17" s="31">
        <f>-'Frozen_Data'!P17</f>
        <v>0</v>
      </c>
      <c r="Q17" s="31">
        <f>-'Frozen_Data'!Q17</f>
        <v>0</v>
      </c>
      <c r="R17" s="31">
        <f>-'Frozen_Data'!R17</f>
        <v>0</v>
      </c>
      <c r="S17" s="31">
        <f>-'Frozen_Data'!S17</f>
        <v>0</v>
      </c>
    </row>
    <row r="18" ht="28" customHeight="1">
      <c r="A18" s="2" t="str">
        <v>P01.INSOLV</v>
      </c>
      <c r="B18" s="6" t="str">
        <v>Insolvency levy</v>
      </c>
      <c r="C18" s="2" t="str">
        <v>MGMT</v>
      </c>
      <c r="D18" s="2" t="str">
        <v>People costs</v>
      </c>
      <c r="E18" s="32">
        <f>SUM(H18:S18)</f>
        <v>0</v>
      </c>
      <c r="F18" s="6" t="str">
        <v>Account GL.PEOPLE.INSOLV; D10 People!H36 (P01.INSOLV), Base, frozen 13 October 2026; signed P&amp;L</v>
      </c>
      <c r="G18" s="2"/>
      <c r="H18" s="31">
        <f>-'Frozen_Data'!H18</f>
        <v>0</v>
      </c>
      <c r="I18" s="31">
        <f>-'Frozen_Data'!I18</f>
        <v>0</v>
      </c>
      <c r="J18" s="31">
        <f>-'Frozen_Data'!J18</f>
        <v>0</v>
      </c>
      <c r="K18" s="31">
        <f>-'Frozen_Data'!K18</f>
        <v>0</v>
      </c>
      <c r="L18" s="31">
        <f>-'Frozen_Data'!L18</f>
        <v>0</v>
      </c>
      <c r="M18" s="31">
        <f>-'Frozen_Data'!M18</f>
        <v>0</v>
      </c>
      <c r="N18" s="31">
        <f>-'Frozen_Data'!N18</f>
        <v>0</v>
      </c>
      <c r="O18" s="31">
        <f>-'Frozen_Data'!O18</f>
        <v>0</v>
      </c>
      <c r="P18" s="31">
        <f>-'Frozen_Data'!P18</f>
        <v>0</v>
      </c>
      <c r="Q18" s="31">
        <f>-'Frozen_Data'!Q18</f>
        <v>0</v>
      </c>
      <c r="R18" s="31">
        <f>-'Frozen_Data'!R18</f>
        <v>0</v>
      </c>
      <c r="S18" s="31">
        <f>-'Frozen_Data'!S18</f>
        <v>0</v>
      </c>
    </row>
    <row r="19" ht="28" customHeight="1">
      <c r="A19" s="2" t="str">
        <v>P01.BG</v>
      </c>
      <c r="B19" s="6" t="str">
        <v>Statutory accident insurance (BG)</v>
      </c>
      <c r="C19" s="2" t="str">
        <v>MGMT</v>
      </c>
      <c r="D19" s="2" t="str">
        <v>People costs</v>
      </c>
      <c r="E19" s="32">
        <f>SUM(H19:S19)</f>
        <v>0</v>
      </c>
      <c r="F19" s="6" t="str">
        <v>Account GL.PEOPLE.BG; D10 People!H37 (P01.BG), Base, frozen 13 October 2026; signed P&amp;L</v>
      </c>
      <c r="G19" s="2"/>
      <c r="H19" s="31">
        <f>-'Frozen_Data'!H19</f>
        <v>0</v>
      </c>
      <c r="I19" s="31">
        <f>-'Frozen_Data'!I19</f>
        <v>0</v>
      </c>
      <c r="J19" s="31">
        <f>-'Frozen_Data'!J19</f>
        <v>0</v>
      </c>
      <c r="K19" s="31">
        <f>-'Frozen_Data'!K19</f>
        <v>0</v>
      </c>
      <c r="L19" s="31">
        <f>-'Frozen_Data'!L19</f>
        <v>0</v>
      </c>
      <c r="M19" s="31">
        <f>-'Frozen_Data'!M19</f>
        <v>0</v>
      </c>
      <c r="N19" s="31">
        <f>-'Frozen_Data'!N19</f>
        <v>0</v>
      </c>
      <c r="O19" s="31">
        <f>-'Frozen_Data'!O19</f>
        <v>0</v>
      </c>
      <c r="P19" s="31">
        <f>-'Frozen_Data'!P19</f>
        <v>0</v>
      </c>
      <c r="Q19" s="31">
        <f>-'Frozen_Data'!Q19</f>
        <v>0</v>
      </c>
      <c r="R19" s="31">
        <f>-'Frozen_Data'!R19</f>
        <v>0</v>
      </c>
      <c r="S19" s="31">
        <f>-'Frozen_Data'!S19</f>
        <v>0</v>
      </c>
    </row>
    <row r="20" ht="28" customHeight="1">
      <c r="A20" s="2" t="str">
        <v>P01.RECRUIT</v>
      </c>
      <c r="B20" s="6" t="str">
        <v>Recruiting costs</v>
      </c>
      <c r="C20" s="2" t="str">
        <v>MGMT</v>
      </c>
      <c r="D20" s="2" t="str">
        <v>Operating expenses</v>
      </c>
      <c r="E20" s="32">
        <f>SUM(H20:S20)</f>
        <v>0</v>
      </c>
      <c r="F20" s="6" t="str">
        <v>Account GL.OPEX.PPL.RECRUIT; D10 People!H40 (P01.RECRUIT), Base, frozen 13 October 2026; signed P&amp;L</v>
      </c>
      <c r="G20" s="2"/>
      <c r="H20" s="31">
        <f>-'Frozen_Data'!H20</f>
        <v>0</v>
      </c>
      <c r="I20" s="31">
        <f>-'Frozen_Data'!I20</f>
        <v>0</v>
      </c>
      <c r="J20" s="31">
        <f>-'Frozen_Data'!J20</f>
        <v>0</v>
      </c>
      <c r="K20" s="31">
        <f>-'Frozen_Data'!K20</f>
        <v>0</v>
      </c>
      <c r="L20" s="31">
        <f>-'Frozen_Data'!L20</f>
        <v>0</v>
      </c>
      <c r="M20" s="31">
        <f>-'Frozen_Data'!M20</f>
        <v>0</v>
      </c>
      <c r="N20" s="31">
        <f>-'Frozen_Data'!N20</f>
        <v>0</v>
      </c>
      <c r="O20" s="31">
        <f>-'Frozen_Data'!O20</f>
        <v>0</v>
      </c>
      <c r="P20" s="31">
        <f>-'Frozen_Data'!P20</f>
        <v>0</v>
      </c>
      <c r="Q20" s="31">
        <f>-'Frozen_Data'!Q20</f>
        <v>0</v>
      </c>
      <c r="R20" s="31">
        <f>-'Frozen_Data'!R20</f>
        <v>0</v>
      </c>
      <c r="S20" s="31">
        <f>-'Frozen_Data'!S20</f>
        <v>0</v>
      </c>
    </row>
    <row r="21" ht="28" customHeight="1">
      <c r="A21" s="2" t="str">
        <v>P01.SOFTWARE</v>
      </c>
      <c r="B21" s="6" t="str">
        <v>Employee software and AI tools</v>
      </c>
      <c r="C21" s="2" t="str">
        <v>MGMT</v>
      </c>
      <c r="D21" s="2" t="str">
        <v>Operating expenses</v>
      </c>
      <c r="E21" s="32">
        <f>SUM(H21:S21)</f>
        <v>-5400</v>
      </c>
      <c r="F21" s="6" t="str">
        <v>Account GL.OPEX.PPL.SW; D10 People!H41 (P01.SOFTWARE), Base, frozen 13 October 2026; signed P&amp;L</v>
      </c>
      <c r="G21" s="2"/>
      <c r="H21" s="31">
        <f>-'Frozen_Data'!H21</f>
        <v>-450</v>
      </c>
      <c r="I21" s="31">
        <f>-'Frozen_Data'!I21</f>
        <v>-450</v>
      </c>
      <c r="J21" s="31">
        <f>-'Frozen_Data'!J21</f>
        <v>-450</v>
      </c>
      <c r="K21" s="31">
        <f>-'Frozen_Data'!K21</f>
        <v>-450</v>
      </c>
      <c r="L21" s="31">
        <f>-'Frozen_Data'!L21</f>
        <v>-450</v>
      </c>
      <c r="M21" s="31">
        <f>-'Frozen_Data'!M21</f>
        <v>-450</v>
      </c>
      <c r="N21" s="31">
        <f>-'Frozen_Data'!N21</f>
        <v>-450</v>
      </c>
      <c r="O21" s="31">
        <f>-'Frozen_Data'!O21</f>
        <v>-450</v>
      </c>
      <c r="P21" s="31">
        <f>-'Frozen_Data'!P21</f>
        <v>-450</v>
      </c>
      <c r="Q21" s="31">
        <f>-'Frozen_Data'!Q21</f>
        <v>-450</v>
      </c>
      <c r="R21" s="31">
        <f>-'Frozen_Data'!R21</f>
        <v>-450</v>
      </c>
      <c r="S21" s="31">
        <f>-'Frozen_Data'!S21</f>
        <v>-450</v>
      </c>
    </row>
    <row r="22" ht="28" customHeight="1">
      <c r="A22" s="2" t="str">
        <v>P01.DEPR</v>
      </c>
      <c r="B22" s="6" t="str">
        <v>Depreciation, IT equipment</v>
      </c>
      <c r="C22" s="2" t="str">
        <v>MGMT</v>
      </c>
      <c r="D22" s="2" t="str">
        <v>Depreciation</v>
      </c>
      <c r="E22" s="32">
        <f>SUM(H22:S22)</f>
        <v>-833.3333333333333</v>
      </c>
      <c r="F22" s="6" t="str">
        <v>Account GL.DEPR.IT; D10 Capex!H20 (P01.DEPRECIATION), Base, frozen 13 October 2026; signed P&amp;L</v>
      </c>
      <c r="G22" s="2"/>
      <c r="H22" s="31">
        <f>-'Frozen_Data'!H22</f>
        <v>-69.44444444444444</v>
      </c>
      <c r="I22" s="31">
        <f>-'Frozen_Data'!I22</f>
        <v>-69.44444444444444</v>
      </c>
      <c r="J22" s="31">
        <f>-'Frozen_Data'!J22</f>
        <v>-69.44444444444444</v>
      </c>
      <c r="K22" s="31">
        <f>-'Frozen_Data'!K22</f>
        <v>-69.44444444444444</v>
      </c>
      <c r="L22" s="31">
        <f>-'Frozen_Data'!L22</f>
        <v>-69.44444444444444</v>
      </c>
      <c r="M22" s="31">
        <f>-'Frozen_Data'!M22</f>
        <v>-69.44444444444444</v>
      </c>
      <c r="N22" s="31">
        <f>-'Frozen_Data'!N22</f>
        <v>-69.44444444444444</v>
      </c>
      <c r="O22" s="31">
        <f>-'Frozen_Data'!O22</f>
        <v>-69.44444444444444</v>
      </c>
      <c r="P22" s="31">
        <f>-'Frozen_Data'!P22</f>
        <v>-69.44444444444444</v>
      </c>
      <c r="Q22" s="31">
        <f>-'Frozen_Data'!Q22</f>
        <v>-69.44444444444444</v>
      </c>
      <c r="R22" s="31">
        <f>-'Frozen_Data'!R22</f>
        <v>-69.44444444444444</v>
      </c>
      <c r="S22" s="31">
        <f>-'Frozen_Data'!S22</f>
        <v>-69.44444444444444</v>
      </c>
    </row>
    <row r="23" ht="28" customHeight="1">
      <c r="A23" s="2" t="str">
        <v>P02.SALARY</v>
      </c>
      <c r="B23" s="6" t="str">
        <v>Salaries</v>
      </c>
      <c r="C23" s="2" t="str">
        <v>ENG</v>
      </c>
      <c r="D23" s="2" t="str">
        <v>People costs</v>
      </c>
      <c r="E23" s="32">
        <f>SUM(H23:S23)</f>
        <v>-74692.5</v>
      </c>
      <c r="F23" s="6" t="str">
        <v>Account GL.PEOPLE.SALARY; D10 People!H47 (P02.SALARY), Base, frozen 13 October 2026; signed P&amp;L</v>
      </c>
      <c r="G23" s="2"/>
      <c r="H23" s="31">
        <f>-'Frozen_Data'!H23</f>
        <v>-5433.749999999999</v>
      </c>
      <c r="I23" s="31">
        <f>-'Frozen_Data'!I23</f>
        <v>-5433.749999999999</v>
      </c>
      <c r="J23" s="31">
        <f>-'Frozen_Data'!J23</f>
        <v>-5433.749999999999</v>
      </c>
      <c r="K23" s="31">
        <f>-'Frozen_Data'!K23</f>
        <v>-5433.749999999999</v>
      </c>
      <c r="L23" s="31">
        <f>-'Frozen_Data'!L23</f>
        <v>-5433.749999999999</v>
      </c>
      <c r="M23" s="31">
        <f>-'Frozen_Data'!M23</f>
        <v>-5433.749999999999</v>
      </c>
      <c r="N23" s="31">
        <f>-'Frozen_Data'!N23</f>
        <v>-5433.749999999999</v>
      </c>
      <c r="O23" s="31">
        <f>-'Frozen_Data'!O23</f>
        <v>-7331.25</v>
      </c>
      <c r="P23" s="31">
        <f>-'Frozen_Data'!P23</f>
        <v>-7331.25</v>
      </c>
      <c r="Q23" s="31">
        <f>-'Frozen_Data'!Q23</f>
        <v>-7331.25</v>
      </c>
      <c r="R23" s="31">
        <f>-'Frozen_Data'!R23</f>
        <v>-7331.25</v>
      </c>
      <c r="S23" s="31">
        <f>-'Frozen_Data'!S23</f>
        <v>-7331.25</v>
      </c>
    </row>
    <row r="24" ht="28" customHeight="1">
      <c r="A24" s="2" t="str">
        <v>P02.RV</v>
      </c>
      <c r="B24" s="6" t="str">
        <v>Employer pension insurance (RV)</v>
      </c>
      <c r="C24" s="2" t="str">
        <v>ENG</v>
      </c>
      <c r="D24" s="2" t="str">
        <v>People costs</v>
      </c>
      <c r="E24" s="32">
        <f>SUM(H24:S24)</f>
        <v>0</v>
      </c>
      <c r="F24" s="6" t="str">
        <v>Account GL.PEOPLE.RV; D10 People!H48 (P02.RV), Base, frozen 13 October 2026; signed P&amp;L</v>
      </c>
      <c r="G24" s="2"/>
      <c r="H24" s="31">
        <f>-'Frozen_Data'!H24</f>
        <v>0</v>
      </c>
      <c r="I24" s="31">
        <f>-'Frozen_Data'!I24</f>
        <v>0</v>
      </c>
      <c r="J24" s="31">
        <f>-'Frozen_Data'!J24</f>
        <v>0</v>
      </c>
      <c r="K24" s="31">
        <f>-'Frozen_Data'!K24</f>
        <v>0</v>
      </c>
      <c r="L24" s="31">
        <f>-'Frozen_Data'!L24</f>
        <v>0</v>
      </c>
      <c r="M24" s="31">
        <f>-'Frozen_Data'!M24</f>
        <v>0</v>
      </c>
      <c r="N24" s="31">
        <f>-'Frozen_Data'!N24</f>
        <v>0</v>
      </c>
      <c r="O24" s="31">
        <f>-'Frozen_Data'!O24</f>
        <v>0</v>
      </c>
      <c r="P24" s="31">
        <f>-'Frozen_Data'!P24</f>
        <v>0</v>
      </c>
      <c r="Q24" s="31">
        <f>-'Frozen_Data'!Q24</f>
        <v>0</v>
      </c>
      <c r="R24" s="31">
        <f>-'Frozen_Data'!R24</f>
        <v>0</v>
      </c>
      <c r="S24" s="31">
        <f>-'Frozen_Data'!S24</f>
        <v>0</v>
      </c>
    </row>
    <row r="25" ht="28" customHeight="1">
      <c r="A25" s="2" t="str">
        <v>P02.AV</v>
      </c>
      <c r="B25" s="6" t="str">
        <v>Employer unemployment insurance (AV)</v>
      </c>
      <c r="C25" s="2" t="str">
        <v>ENG</v>
      </c>
      <c r="D25" s="2" t="str">
        <v>People costs</v>
      </c>
      <c r="E25" s="32">
        <f>SUM(H25:S25)</f>
        <v>0</v>
      </c>
      <c r="F25" s="6" t="str">
        <v>Account GL.PEOPLE.AV; D10 People!H49 (P02.AV), Base, frozen 13 October 2026; signed P&amp;L</v>
      </c>
      <c r="G25" s="2"/>
      <c r="H25" s="31">
        <f>-'Frozen_Data'!H25</f>
        <v>0</v>
      </c>
      <c r="I25" s="31">
        <f>-'Frozen_Data'!I25</f>
        <v>0</v>
      </c>
      <c r="J25" s="31">
        <f>-'Frozen_Data'!J25</f>
        <v>0</v>
      </c>
      <c r="K25" s="31">
        <f>-'Frozen_Data'!K25</f>
        <v>0</v>
      </c>
      <c r="L25" s="31">
        <f>-'Frozen_Data'!L25</f>
        <v>0</v>
      </c>
      <c r="M25" s="31">
        <f>-'Frozen_Data'!M25</f>
        <v>0</v>
      </c>
      <c r="N25" s="31">
        <f>-'Frozen_Data'!N25</f>
        <v>0</v>
      </c>
      <c r="O25" s="31">
        <f>-'Frozen_Data'!O25</f>
        <v>0</v>
      </c>
      <c r="P25" s="31">
        <f>-'Frozen_Data'!P25</f>
        <v>0</v>
      </c>
      <c r="Q25" s="31">
        <f>-'Frozen_Data'!Q25</f>
        <v>0</v>
      </c>
      <c r="R25" s="31">
        <f>-'Frozen_Data'!R25</f>
        <v>0</v>
      </c>
      <c r="S25" s="31">
        <f>-'Frozen_Data'!S25</f>
        <v>0</v>
      </c>
    </row>
    <row r="26" ht="28" customHeight="1">
      <c r="A26" s="2" t="str">
        <v>P02.KV</v>
      </c>
      <c r="B26" s="6" t="str">
        <v>Employer health insurance (KV)</v>
      </c>
      <c r="C26" s="2" t="str">
        <v>ENG</v>
      </c>
      <c r="D26" s="2" t="str">
        <v>People costs</v>
      </c>
      <c r="E26" s="32">
        <f>SUM(H26:S26)</f>
        <v>0</v>
      </c>
      <c r="F26" s="6" t="str">
        <v>Account GL.PEOPLE.KV; D10 People!H50 (P02.KV), Base, frozen 13 October 2026; signed P&amp;L</v>
      </c>
      <c r="G26" s="2"/>
      <c r="H26" s="31">
        <f>-'Frozen_Data'!H26</f>
        <v>0</v>
      </c>
      <c r="I26" s="31">
        <f>-'Frozen_Data'!I26</f>
        <v>0</v>
      </c>
      <c r="J26" s="31">
        <f>-'Frozen_Data'!J26</f>
        <v>0</v>
      </c>
      <c r="K26" s="31">
        <f>-'Frozen_Data'!K26</f>
        <v>0</v>
      </c>
      <c r="L26" s="31">
        <f>-'Frozen_Data'!L26</f>
        <v>0</v>
      </c>
      <c r="M26" s="31">
        <f>-'Frozen_Data'!M26</f>
        <v>0</v>
      </c>
      <c r="N26" s="31">
        <f>-'Frozen_Data'!N26</f>
        <v>0</v>
      </c>
      <c r="O26" s="31">
        <f>-'Frozen_Data'!O26</f>
        <v>0</v>
      </c>
      <c r="P26" s="31">
        <f>-'Frozen_Data'!P26</f>
        <v>0</v>
      </c>
      <c r="Q26" s="31">
        <f>-'Frozen_Data'!Q26</f>
        <v>0</v>
      </c>
      <c r="R26" s="31">
        <f>-'Frozen_Data'!R26</f>
        <v>0</v>
      </c>
      <c r="S26" s="31">
        <f>-'Frozen_Data'!S26</f>
        <v>0</v>
      </c>
    </row>
    <row r="27" ht="28" customHeight="1">
      <c r="A27" s="2" t="str">
        <v>P02.PV</v>
      </c>
      <c r="B27" s="6" t="str">
        <v>Employer long-term care insurance (PV)</v>
      </c>
      <c r="C27" s="2" t="str">
        <v>ENG</v>
      </c>
      <c r="D27" s="2" t="str">
        <v>People costs</v>
      </c>
      <c r="E27" s="32">
        <f>SUM(H27:S27)</f>
        <v>0</v>
      </c>
      <c r="F27" s="6" t="str">
        <v>Account GL.PEOPLE.PV; D10 People!H51 (P02.PV), Base, frozen 13 October 2026; signed P&amp;L</v>
      </c>
      <c r="G27" s="2"/>
      <c r="H27" s="31">
        <f>-'Frozen_Data'!H27</f>
        <v>0</v>
      </c>
      <c r="I27" s="31">
        <f>-'Frozen_Data'!I27</f>
        <v>0</v>
      </c>
      <c r="J27" s="31">
        <f>-'Frozen_Data'!J27</f>
        <v>0</v>
      </c>
      <c r="K27" s="31">
        <f>-'Frozen_Data'!K27</f>
        <v>0</v>
      </c>
      <c r="L27" s="31">
        <f>-'Frozen_Data'!L27</f>
        <v>0</v>
      </c>
      <c r="M27" s="31">
        <f>-'Frozen_Data'!M27</f>
        <v>0</v>
      </c>
      <c r="N27" s="31">
        <f>-'Frozen_Data'!N27</f>
        <v>0</v>
      </c>
      <c r="O27" s="31">
        <f>-'Frozen_Data'!O27</f>
        <v>0</v>
      </c>
      <c r="P27" s="31">
        <f>-'Frozen_Data'!P27</f>
        <v>0</v>
      </c>
      <c r="Q27" s="31">
        <f>-'Frozen_Data'!Q27</f>
        <v>0</v>
      </c>
      <c r="R27" s="31">
        <f>-'Frozen_Data'!R27</f>
        <v>0</v>
      </c>
      <c r="S27" s="31">
        <f>-'Frozen_Data'!S27</f>
        <v>0</v>
      </c>
    </row>
    <row r="28" ht="28" customHeight="1">
      <c r="A28" s="2" t="str">
        <v>P02.U1</v>
      </c>
      <c r="B28" s="6" t="str">
        <v>Sick-pay levy (U1)</v>
      </c>
      <c r="C28" s="2" t="str">
        <v>ENG</v>
      </c>
      <c r="D28" s="2" t="str">
        <v>People costs</v>
      </c>
      <c r="E28" s="32">
        <f>SUM(H28:S28)</f>
        <v>0</v>
      </c>
      <c r="F28" s="6" t="str">
        <v>Account GL.PEOPLE.U1; D10 People!H52 (P02.U1), Base, frozen 13 October 2026; signed P&amp;L</v>
      </c>
      <c r="G28" s="2"/>
      <c r="H28" s="31">
        <f>-'Frozen_Data'!H28</f>
        <v>0</v>
      </c>
      <c r="I28" s="31">
        <f>-'Frozen_Data'!I28</f>
        <v>0</v>
      </c>
      <c r="J28" s="31">
        <f>-'Frozen_Data'!J28</f>
        <v>0</v>
      </c>
      <c r="K28" s="31">
        <f>-'Frozen_Data'!K28</f>
        <v>0</v>
      </c>
      <c r="L28" s="31">
        <f>-'Frozen_Data'!L28</f>
        <v>0</v>
      </c>
      <c r="M28" s="31">
        <f>-'Frozen_Data'!M28</f>
        <v>0</v>
      </c>
      <c r="N28" s="31">
        <f>-'Frozen_Data'!N28</f>
        <v>0</v>
      </c>
      <c r="O28" s="31">
        <f>-'Frozen_Data'!O28</f>
        <v>0</v>
      </c>
      <c r="P28" s="31">
        <f>-'Frozen_Data'!P28</f>
        <v>0</v>
      </c>
      <c r="Q28" s="31">
        <f>-'Frozen_Data'!Q28</f>
        <v>0</v>
      </c>
      <c r="R28" s="31">
        <f>-'Frozen_Data'!R28</f>
        <v>0</v>
      </c>
      <c r="S28" s="31">
        <f>-'Frozen_Data'!S28</f>
        <v>0</v>
      </c>
    </row>
    <row r="29" ht="28" customHeight="1">
      <c r="A29" s="2" t="str">
        <v>P02.U2</v>
      </c>
      <c r="B29" s="6" t="str">
        <v>Maternity levy (U2)</v>
      </c>
      <c r="C29" s="2" t="str">
        <v>ENG</v>
      </c>
      <c r="D29" s="2" t="str">
        <v>People costs</v>
      </c>
      <c r="E29" s="32">
        <f>SUM(H29:S29)</f>
        <v>0</v>
      </c>
      <c r="F29" s="6" t="str">
        <v>Account GL.PEOPLE.U2; D10 People!H53 (P02.U2), Base, frozen 13 October 2026; signed P&amp;L</v>
      </c>
      <c r="G29" s="2"/>
      <c r="H29" s="31">
        <f>-'Frozen_Data'!H29</f>
        <v>0</v>
      </c>
      <c r="I29" s="31">
        <f>-'Frozen_Data'!I29</f>
        <v>0</v>
      </c>
      <c r="J29" s="31">
        <f>-'Frozen_Data'!J29</f>
        <v>0</v>
      </c>
      <c r="K29" s="31">
        <f>-'Frozen_Data'!K29</f>
        <v>0</v>
      </c>
      <c r="L29" s="31">
        <f>-'Frozen_Data'!L29</f>
        <v>0</v>
      </c>
      <c r="M29" s="31">
        <f>-'Frozen_Data'!M29</f>
        <v>0</v>
      </c>
      <c r="N29" s="31">
        <f>-'Frozen_Data'!N29</f>
        <v>0</v>
      </c>
      <c r="O29" s="31">
        <f>-'Frozen_Data'!O29</f>
        <v>0</v>
      </c>
      <c r="P29" s="31">
        <f>-'Frozen_Data'!P29</f>
        <v>0</v>
      </c>
      <c r="Q29" s="31">
        <f>-'Frozen_Data'!Q29</f>
        <v>0</v>
      </c>
      <c r="R29" s="31">
        <f>-'Frozen_Data'!R29</f>
        <v>0</v>
      </c>
      <c r="S29" s="31">
        <f>-'Frozen_Data'!S29</f>
        <v>0</v>
      </c>
    </row>
    <row r="30" ht="28" customHeight="1">
      <c r="A30" s="2" t="str">
        <v>P02.INSOLV</v>
      </c>
      <c r="B30" s="6" t="str">
        <v>Insolvency levy</v>
      </c>
      <c r="C30" s="2" t="str">
        <v>ENG</v>
      </c>
      <c r="D30" s="2" t="str">
        <v>People costs</v>
      </c>
      <c r="E30" s="32">
        <f>SUM(H30:S30)</f>
        <v>0</v>
      </c>
      <c r="F30" s="6" t="str">
        <v>Account GL.PEOPLE.INSOLV; D10 People!H54 (P02.INSOLV), Base, frozen 13 October 2026; signed P&amp;L</v>
      </c>
      <c r="G30" s="2"/>
      <c r="H30" s="31">
        <f>-'Frozen_Data'!H30</f>
        <v>0</v>
      </c>
      <c r="I30" s="31">
        <f>-'Frozen_Data'!I30</f>
        <v>0</v>
      </c>
      <c r="J30" s="31">
        <f>-'Frozen_Data'!J30</f>
        <v>0</v>
      </c>
      <c r="K30" s="31">
        <f>-'Frozen_Data'!K30</f>
        <v>0</v>
      </c>
      <c r="L30" s="31">
        <f>-'Frozen_Data'!L30</f>
        <v>0</v>
      </c>
      <c r="M30" s="31">
        <f>-'Frozen_Data'!M30</f>
        <v>0</v>
      </c>
      <c r="N30" s="31">
        <f>-'Frozen_Data'!N30</f>
        <v>0</v>
      </c>
      <c r="O30" s="31">
        <f>-'Frozen_Data'!O30</f>
        <v>0</v>
      </c>
      <c r="P30" s="31">
        <f>-'Frozen_Data'!P30</f>
        <v>0</v>
      </c>
      <c r="Q30" s="31">
        <f>-'Frozen_Data'!Q30</f>
        <v>0</v>
      </c>
      <c r="R30" s="31">
        <f>-'Frozen_Data'!R30</f>
        <v>0</v>
      </c>
      <c r="S30" s="31">
        <f>-'Frozen_Data'!S30</f>
        <v>0</v>
      </c>
    </row>
    <row r="31" ht="28" customHeight="1">
      <c r="A31" s="2" t="str">
        <v>P02.BG</v>
      </c>
      <c r="B31" s="6" t="str">
        <v>Statutory accident insurance (BG)</v>
      </c>
      <c r="C31" s="2" t="str">
        <v>ENG</v>
      </c>
      <c r="D31" s="2" t="str">
        <v>People costs</v>
      </c>
      <c r="E31" s="32">
        <f>SUM(H31:S31)</f>
        <v>0</v>
      </c>
      <c r="F31" s="6" t="str">
        <v>Account GL.PEOPLE.BG; D10 People!H55 (P02.BG), Base, frozen 13 October 2026; signed P&amp;L</v>
      </c>
      <c r="G31" s="2"/>
      <c r="H31" s="31">
        <f>-'Frozen_Data'!H31</f>
        <v>0</v>
      </c>
      <c r="I31" s="31">
        <f>-'Frozen_Data'!I31</f>
        <v>0</v>
      </c>
      <c r="J31" s="31">
        <f>-'Frozen_Data'!J31</f>
        <v>0</v>
      </c>
      <c r="K31" s="31">
        <f>-'Frozen_Data'!K31</f>
        <v>0</v>
      </c>
      <c r="L31" s="31">
        <f>-'Frozen_Data'!L31</f>
        <v>0</v>
      </c>
      <c r="M31" s="31">
        <f>-'Frozen_Data'!M31</f>
        <v>0</v>
      </c>
      <c r="N31" s="31">
        <f>-'Frozen_Data'!N31</f>
        <v>0</v>
      </c>
      <c r="O31" s="31">
        <f>-'Frozen_Data'!O31</f>
        <v>0</v>
      </c>
      <c r="P31" s="31">
        <f>-'Frozen_Data'!P31</f>
        <v>0</v>
      </c>
      <c r="Q31" s="31">
        <f>-'Frozen_Data'!Q31</f>
        <v>0</v>
      </c>
      <c r="R31" s="31">
        <f>-'Frozen_Data'!R31</f>
        <v>0</v>
      </c>
      <c r="S31" s="31">
        <f>-'Frozen_Data'!S31</f>
        <v>0</v>
      </c>
    </row>
    <row r="32" ht="28" customHeight="1">
      <c r="A32" s="2" t="str">
        <v>P02.RECRUIT</v>
      </c>
      <c r="B32" s="6" t="str">
        <v>Recruiting costs</v>
      </c>
      <c r="C32" s="2" t="str">
        <v>ENG</v>
      </c>
      <c r="D32" s="2" t="str">
        <v>Operating expenses</v>
      </c>
      <c r="E32" s="32">
        <f>SUM(H32:S32)</f>
        <v>0</v>
      </c>
      <c r="F32" s="6" t="str">
        <v>Account GL.OPEX.PPL.RECRUIT; D10 People!H58 (P02.RECRUIT), Base, frozen 13 October 2026; signed P&amp;L</v>
      </c>
      <c r="G32" s="2"/>
      <c r="H32" s="31">
        <f>-'Frozen_Data'!H32</f>
        <v>0</v>
      </c>
      <c r="I32" s="31">
        <f>-'Frozen_Data'!I32</f>
        <v>0</v>
      </c>
      <c r="J32" s="31">
        <f>-'Frozen_Data'!J32</f>
        <v>0</v>
      </c>
      <c r="K32" s="31">
        <f>-'Frozen_Data'!K32</f>
        <v>0</v>
      </c>
      <c r="L32" s="31">
        <f>-'Frozen_Data'!L32</f>
        <v>0</v>
      </c>
      <c r="M32" s="31">
        <f>-'Frozen_Data'!M32</f>
        <v>0</v>
      </c>
      <c r="N32" s="31">
        <f>-'Frozen_Data'!N32</f>
        <v>0</v>
      </c>
      <c r="O32" s="31">
        <f>-'Frozen_Data'!O32</f>
        <v>0</v>
      </c>
      <c r="P32" s="31">
        <f>-'Frozen_Data'!P32</f>
        <v>0</v>
      </c>
      <c r="Q32" s="31">
        <f>-'Frozen_Data'!Q32</f>
        <v>0</v>
      </c>
      <c r="R32" s="31">
        <f>-'Frozen_Data'!R32</f>
        <v>0</v>
      </c>
      <c r="S32" s="31">
        <f>-'Frozen_Data'!S32</f>
        <v>0</v>
      </c>
    </row>
    <row r="33" ht="28" customHeight="1">
      <c r="A33" s="2" t="str">
        <v>P02.SOFTWARE</v>
      </c>
      <c r="B33" s="6" t="str">
        <v>Employee software and AI tools</v>
      </c>
      <c r="C33" s="2" t="str">
        <v>ENG</v>
      </c>
      <c r="D33" s="2" t="str">
        <v>Operating expenses</v>
      </c>
      <c r="E33" s="32">
        <f>SUM(H33:S33)</f>
        <v>-5400</v>
      </c>
      <c r="F33" s="6" t="str">
        <v>Account GL.OPEX.PPL.SW; D10 People!H59 (P02.SOFTWARE), Base, frozen 13 October 2026; signed P&amp;L</v>
      </c>
      <c r="G33" s="2"/>
      <c r="H33" s="31">
        <f>-'Frozen_Data'!H33</f>
        <v>-450</v>
      </c>
      <c r="I33" s="31">
        <f>-'Frozen_Data'!I33</f>
        <v>-450</v>
      </c>
      <c r="J33" s="31">
        <f>-'Frozen_Data'!J33</f>
        <v>-450</v>
      </c>
      <c r="K33" s="31">
        <f>-'Frozen_Data'!K33</f>
        <v>-450</v>
      </c>
      <c r="L33" s="31">
        <f>-'Frozen_Data'!L33</f>
        <v>-450</v>
      </c>
      <c r="M33" s="31">
        <f>-'Frozen_Data'!M33</f>
        <v>-450</v>
      </c>
      <c r="N33" s="31">
        <f>-'Frozen_Data'!N33</f>
        <v>-450</v>
      </c>
      <c r="O33" s="31">
        <f>-'Frozen_Data'!O33</f>
        <v>-450</v>
      </c>
      <c r="P33" s="31">
        <f>-'Frozen_Data'!P33</f>
        <v>-450</v>
      </c>
      <c r="Q33" s="31">
        <f>-'Frozen_Data'!Q33</f>
        <v>-450</v>
      </c>
      <c r="R33" s="31">
        <f>-'Frozen_Data'!R33</f>
        <v>-450</v>
      </c>
      <c r="S33" s="31">
        <f>-'Frozen_Data'!S33</f>
        <v>-450</v>
      </c>
    </row>
    <row r="34" ht="28" customHeight="1">
      <c r="A34" s="2" t="str">
        <v>P02.DEPR</v>
      </c>
      <c r="B34" s="6" t="str">
        <v>Depreciation, IT equipment</v>
      </c>
      <c r="C34" s="2" t="str">
        <v>ENG</v>
      </c>
      <c r="D34" s="2" t="str">
        <v>Depreciation</v>
      </c>
      <c r="E34" s="32">
        <f>SUM(H34:S34)</f>
        <v>-833.3333333333333</v>
      </c>
      <c r="F34" s="6" t="str">
        <v>Account GL.DEPR.IT; D10 Capex!H25 (P02.DEPRECIATION), Base, frozen 13 October 2026; signed P&amp;L</v>
      </c>
      <c r="G34" s="2"/>
      <c r="H34" s="31">
        <f>-'Frozen_Data'!H34</f>
        <v>-69.44444444444444</v>
      </c>
      <c r="I34" s="31">
        <f>-'Frozen_Data'!I34</f>
        <v>-69.44444444444444</v>
      </c>
      <c r="J34" s="31">
        <f>-'Frozen_Data'!J34</f>
        <v>-69.44444444444444</v>
      </c>
      <c r="K34" s="31">
        <f>-'Frozen_Data'!K34</f>
        <v>-69.44444444444444</v>
      </c>
      <c r="L34" s="31">
        <f>-'Frozen_Data'!L34</f>
        <v>-69.44444444444444</v>
      </c>
      <c r="M34" s="31">
        <f>-'Frozen_Data'!M34</f>
        <v>-69.44444444444444</v>
      </c>
      <c r="N34" s="31">
        <f>-'Frozen_Data'!N34</f>
        <v>-69.44444444444444</v>
      </c>
      <c r="O34" s="31">
        <f>-'Frozen_Data'!O34</f>
        <v>-69.44444444444444</v>
      </c>
      <c r="P34" s="31">
        <f>-'Frozen_Data'!P34</f>
        <v>-69.44444444444444</v>
      </c>
      <c r="Q34" s="31">
        <f>-'Frozen_Data'!Q34</f>
        <v>-69.44444444444444</v>
      </c>
      <c r="R34" s="31">
        <f>-'Frozen_Data'!R34</f>
        <v>-69.44444444444444</v>
      </c>
      <c r="S34" s="31">
        <f>-'Frozen_Data'!S34</f>
        <v>-69.44444444444444</v>
      </c>
    </row>
    <row r="35" ht="28" customHeight="1">
      <c r="A35" s="2" t="str">
        <v>P03.SALARY</v>
      </c>
      <c r="B35" s="6" t="str">
        <v>Salaries</v>
      </c>
      <c r="C35" s="2" t="str">
        <v>ENG</v>
      </c>
      <c r="D35" s="2" t="str">
        <v>People costs</v>
      </c>
      <c r="E35" s="32">
        <f>SUM(H35:S35)</f>
        <v>-93150.0</v>
      </c>
      <c r="F35" s="6" t="str">
        <v>Account GL.PEOPLE.SALARY; D10 People!H65 (P03.SALARY), Base, frozen 13 October 2026; signed P&amp;L</v>
      </c>
      <c r="G35" s="2"/>
      <c r="H35" s="31">
        <f>-'Frozen_Data'!H35</f>
        <v>-7762.5</v>
      </c>
      <c r="I35" s="31">
        <f>-'Frozen_Data'!I35</f>
        <v>-7762.5</v>
      </c>
      <c r="J35" s="31">
        <f>-'Frozen_Data'!J35</f>
        <v>-7762.5</v>
      </c>
      <c r="K35" s="31">
        <f>-'Frozen_Data'!K35</f>
        <v>-7762.5</v>
      </c>
      <c r="L35" s="31">
        <f>-'Frozen_Data'!L35</f>
        <v>-7762.5</v>
      </c>
      <c r="M35" s="31">
        <f>-'Frozen_Data'!M35</f>
        <v>-7762.5</v>
      </c>
      <c r="N35" s="31">
        <f>-'Frozen_Data'!N35</f>
        <v>-7762.5</v>
      </c>
      <c r="O35" s="31">
        <f>-'Frozen_Data'!O35</f>
        <v>-7762.5</v>
      </c>
      <c r="P35" s="31">
        <f>-'Frozen_Data'!P35</f>
        <v>-7762.5</v>
      </c>
      <c r="Q35" s="31">
        <f>-'Frozen_Data'!Q35</f>
        <v>-7762.5</v>
      </c>
      <c r="R35" s="31">
        <f>-'Frozen_Data'!R35</f>
        <v>-7762.5</v>
      </c>
      <c r="S35" s="31">
        <f>-'Frozen_Data'!S35</f>
        <v>-7762.5</v>
      </c>
    </row>
    <row r="36" ht="28" customHeight="1">
      <c r="A36" s="2" t="str">
        <v>P03.RV</v>
      </c>
      <c r="B36" s="6" t="str">
        <v>Employer pension insurance (RV)</v>
      </c>
      <c r="C36" s="2" t="str">
        <v>ENG</v>
      </c>
      <c r="D36" s="2" t="str">
        <v>People costs</v>
      </c>
      <c r="E36" s="32">
        <f>SUM(H36:S36)</f>
        <v>-8662.95</v>
      </c>
      <c r="F36" s="6" t="str">
        <v>Account GL.PEOPLE.RV; D10 People!H66 (P03.RV), Base, frozen 13 October 2026; signed P&amp;L</v>
      </c>
      <c r="G36" s="2"/>
      <c r="H36" s="31">
        <f>-'Frozen_Data'!H36</f>
        <v>-721.9125</v>
      </c>
      <c r="I36" s="31">
        <f>-'Frozen_Data'!I36</f>
        <v>-721.9125</v>
      </c>
      <c r="J36" s="31">
        <f>-'Frozen_Data'!J36</f>
        <v>-721.9125</v>
      </c>
      <c r="K36" s="31">
        <f>-'Frozen_Data'!K36</f>
        <v>-721.9125</v>
      </c>
      <c r="L36" s="31">
        <f>-'Frozen_Data'!L36</f>
        <v>-721.9125</v>
      </c>
      <c r="M36" s="31">
        <f>-'Frozen_Data'!M36</f>
        <v>-721.9125</v>
      </c>
      <c r="N36" s="31">
        <f>-'Frozen_Data'!N36</f>
        <v>-721.9125</v>
      </c>
      <c r="O36" s="31">
        <f>-'Frozen_Data'!O36</f>
        <v>-721.9125</v>
      </c>
      <c r="P36" s="31">
        <f>-'Frozen_Data'!P36</f>
        <v>-721.9125</v>
      </c>
      <c r="Q36" s="31">
        <f>-'Frozen_Data'!Q36</f>
        <v>-721.9125</v>
      </c>
      <c r="R36" s="31">
        <f>-'Frozen_Data'!R36</f>
        <v>-721.9125</v>
      </c>
      <c r="S36" s="31">
        <f>-'Frozen_Data'!S36</f>
        <v>-721.9125</v>
      </c>
    </row>
    <row r="37" ht="28" customHeight="1">
      <c r="A37" s="2" t="str">
        <v>P03.AV</v>
      </c>
      <c r="B37" s="6" t="str">
        <v>Employer unemployment insurance (AV)</v>
      </c>
      <c r="C37" s="2" t="str">
        <v>ENG</v>
      </c>
      <c r="D37" s="2" t="str">
        <v>People costs</v>
      </c>
      <c r="E37" s="32">
        <f>SUM(H37:S37)</f>
        <v>-1210.9499999999998</v>
      </c>
      <c r="F37" s="6" t="str">
        <v>Account GL.PEOPLE.AV; D10 People!H67 (P03.AV), Base, frozen 13 October 2026; signed P&amp;L</v>
      </c>
      <c r="G37" s="2"/>
      <c r="H37" s="31">
        <f>-'Frozen_Data'!H37</f>
        <v>-100.9125</v>
      </c>
      <c r="I37" s="31">
        <f>-'Frozen_Data'!I37</f>
        <v>-100.9125</v>
      </c>
      <c r="J37" s="31">
        <f>-'Frozen_Data'!J37</f>
        <v>-100.9125</v>
      </c>
      <c r="K37" s="31">
        <f>-'Frozen_Data'!K37</f>
        <v>-100.9125</v>
      </c>
      <c r="L37" s="31">
        <f>-'Frozen_Data'!L37</f>
        <v>-100.9125</v>
      </c>
      <c r="M37" s="31">
        <f>-'Frozen_Data'!M37</f>
        <v>-100.9125</v>
      </c>
      <c r="N37" s="31">
        <f>-'Frozen_Data'!N37</f>
        <v>-100.9125</v>
      </c>
      <c r="O37" s="31">
        <f>-'Frozen_Data'!O37</f>
        <v>-100.9125</v>
      </c>
      <c r="P37" s="31">
        <f>-'Frozen_Data'!P37</f>
        <v>-100.9125</v>
      </c>
      <c r="Q37" s="31">
        <f>-'Frozen_Data'!Q37</f>
        <v>-100.9125</v>
      </c>
      <c r="R37" s="31">
        <f>-'Frozen_Data'!R37</f>
        <v>-100.9125</v>
      </c>
      <c r="S37" s="31">
        <f>-'Frozen_Data'!S37</f>
        <v>-100.9125</v>
      </c>
    </row>
    <row r="38" ht="28" customHeight="1">
      <c r="A38" s="2" t="str">
        <v>P03.KV</v>
      </c>
      <c r="B38" s="6" t="str">
        <v>Employer health insurance (KV)</v>
      </c>
      <c r="C38" s="2" t="str">
        <v>ENG</v>
      </c>
      <c r="D38" s="2" t="str">
        <v>People costs</v>
      </c>
      <c r="E38" s="32">
        <f>SUM(H38:S38)</f>
        <v>-6770.25</v>
      </c>
      <c r="F38" s="6" t="str">
        <v>Account GL.PEOPLE.KV; D10 People!H68 (P03.KV), Base, frozen 13 October 2026; signed P&amp;L</v>
      </c>
      <c r="G38" s="2"/>
      <c r="H38" s="31">
        <f>-'Frozen_Data'!H38</f>
        <v>-564.1875</v>
      </c>
      <c r="I38" s="31">
        <f>-'Frozen_Data'!I38</f>
        <v>-564.1875</v>
      </c>
      <c r="J38" s="31">
        <f>-'Frozen_Data'!J38</f>
        <v>-564.1875</v>
      </c>
      <c r="K38" s="31">
        <f>-'Frozen_Data'!K38</f>
        <v>-564.1875</v>
      </c>
      <c r="L38" s="31">
        <f>-'Frozen_Data'!L38</f>
        <v>-564.1875</v>
      </c>
      <c r="M38" s="31">
        <f>-'Frozen_Data'!M38</f>
        <v>-564.1875</v>
      </c>
      <c r="N38" s="31">
        <f>-'Frozen_Data'!N38</f>
        <v>-564.1875</v>
      </c>
      <c r="O38" s="31">
        <f>-'Frozen_Data'!O38</f>
        <v>-564.1875</v>
      </c>
      <c r="P38" s="31">
        <f>-'Frozen_Data'!P38</f>
        <v>-564.1875</v>
      </c>
      <c r="Q38" s="31">
        <f>-'Frozen_Data'!Q38</f>
        <v>-564.1875</v>
      </c>
      <c r="R38" s="31">
        <f>-'Frozen_Data'!R38</f>
        <v>-564.1875</v>
      </c>
      <c r="S38" s="31">
        <f>-'Frozen_Data'!S38</f>
        <v>-564.1875</v>
      </c>
    </row>
    <row r="39" ht="28" customHeight="1">
      <c r="A39" s="2" t="str">
        <v>P03.PV</v>
      </c>
      <c r="B39" s="6" t="str">
        <v>Employer long-term care insurance (PV)</v>
      </c>
      <c r="C39" s="2" t="str">
        <v>ENG</v>
      </c>
      <c r="D39" s="2" t="str">
        <v>People costs</v>
      </c>
      <c r="E39" s="32">
        <f>SUM(H39:S39)</f>
        <v>-1376.9999999999998</v>
      </c>
      <c r="F39" s="6" t="str">
        <v>Account GL.PEOPLE.PV; D10 People!H69 (P03.PV), Base, frozen 13 October 2026; signed P&amp;L</v>
      </c>
      <c r="G39" s="2"/>
      <c r="H39" s="31">
        <f>-'Frozen_Data'!H39</f>
        <v>-114.74999999999999</v>
      </c>
      <c r="I39" s="31">
        <f>-'Frozen_Data'!I39</f>
        <v>-114.74999999999999</v>
      </c>
      <c r="J39" s="31">
        <f>-'Frozen_Data'!J39</f>
        <v>-114.74999999999999</v>
      </c>
      <c r="K39" s="31">
        <f>-'Frozen_Data'!K39</f>
        <v>-114.74999999999999</v>
      </c>
      <c r="L39" s="31">
        <f>-'Frozen_Data'!L39</f>
        <v>-114.74999999999999</v>
      </c>
      <c r="M39" s="31">
        <f>-'Frozen_Data'!M39</f>
        <v>-114.74999999999999</v>
      </c>
      <c r="N39" s="31">
        <f>-'Frozen_Data'!N39</f>
        <v>-114.74999999999999</v>
      </c>
      <c r="O39" s="31">
        <f>-'Frozen_Data'!O39</f>
        <v>-114.74999999999999</v>
      </c>
      <c r="P39" s="31">
        <f>-'Frozen_Data'!P39</f>
        <v>-114.74999999999999</v>
      </c>
      <c r="Q39" s="31">
        <f>-'Frozen_Data'!Q39</f>
        <v>-114.74999999999999</v>
      </c>
      <c r="R39" s="31">
        <f>-'Frozen_Data'!R39</f>
        <v>-114.74999999999999</v>
      </c>
      <c r="S39" s="31">
        <f>-'Frozen_Data'!S39</f>
        <v>-114.74999999999999</v>
      </c>
    </row>
    <row r="40" ht="28" customHeight="1">
      <c r="A40" s="2" t="str">
        <v>P03.U1</v>
      </c>
      <c r="B40" s="6" t="str">
        <v>Sick-pay levy (U1)</v>
      </c>
      <c r="C40" s="2" t="str">
        <v>ENG</v>
      </c>
      <c r="D40" s="2" t="str">
        <v>People costs</v>
      </c>
      <c r="E40" s="32">
        <f>SUM(H40:S40)</f>
        <v>-1956.15</v>
      </c>
      <c r="F40" s="6" t="str">
        <v>Account GL.PEOPLE.U1; D10 People!H70 (P03.U1), Base, frozen 13 October 2026; signed P&amp;L</v>
      </c>
      <c r="G40" s="2"/>
      <c r="H40" s="31">
        <f>-'Frozen_Data'!H40</f>
        <v>-163.01250000000002</v>
      </c>
      <c r="I40" s="31">
        <f>-'Frozen_Data'!I40</f>
        <v>-163.01250000000002</v>
      </c>
      <c r="J40" s="31">
        <f>-'Frozen_Data'!J40</f>
        <v>-163.01250000000002</v>
      </c>
      <c r="K40" s="31">
        <f>-'Frozen_Data'!K40</f>
        <v>-163.01250000000002</v>
      </c>
      <c r="L40" s="31">
        <f>-'Frozen_Data'!L40</f>
        <v>-163.01250000000002</v>
      </c>
      <c r="M40" s="31">
        <f>-'Frozen_Data'!M40</f>
        <v>-163.01250000000002</v>
      </c>
      <c r="N40" s="31">
        <f>-'Frozen_Data'!N40</f>
        <v>-163.01250000000002</v>
      </c>
      <c r="O40" s="31">
        <f>-'Frozen_Data'!O40</f>
        <v>-163.01250000000002</v>
      </c>
      <c r="P40" s="31">
        <f>-'Frozen_Data'!P40</f>
        <v>-163.01250000000002</v>
      </c>
      <c r="Q40" s="31">
        <f>-'Frozen_Data'!Q40</f>
        <v>-163.01250000000002</v>
      </c>
      <c r="R40" s="31">
        <f>-'Frozen_Data'!R40</f>
        <v>-163.01250000000002</v>
      </c>
      <c r="S40" s="31">
        <f>-'Frozen_Data'!S40</f>
        <v>-163.01250000000002</v>
      </c>
    </row>
    <row r="41" ht="28" customHeight="1">
      <c r="A41" s="2" t="str">
        <v>P03.U2</v>
      </c>
      <c r="B41" s="6" t="str">
        <v>Maternity levy (U2)</v>
      </c>
      <c r="C41" s="2" t="str">
        <v>ENG</v>
      </c>
      <c r="D41" s="2" t="str">
        <v>People costs</v>
      </c>
      <c r="E41" s="32">
        <f>SUM(H41:S41)</f>
        <v>-409.86</v>
      </c>
      <c r="F41" s="6" t="str">
        <v>Account GL.PEOPLE.U2; D10 People!H71 (P03.U2), Base, frozen 13 October 2026; signed P&amp;L</v>
      </c>
      <c r="G41" s="2"/>
      <c r="H41" s="31">
        <f>-'Frozen_Data'!H41</f>
        <v>-34.155</v>
      </c>
      <c r="I41" s="31">
        <f>-'Frozen_Data'!I41</f>
        <v>-34.155</v>
      </c>
      <c r="J41" s="31">
        <f>-'Frozen_Data'!J41</f>
        <v>-34.155</v>
      </c>
      <c r="K41" s="31">
        <f>-'Frozen_Data'!K41</f>
        <v>-34.155</v>
      </c>
      <c r="L41" s="31">
        <f>-'Frozen_Data'!L41</f>
        <v>-34.155</v>
      </c>
      <c r="M41" s="31">
        <f>-'Frozen_Data'!M41</f>
        <v>-34.155</v>
      </c>
      <c r="N41" s="31">
        <f>-'Frozen_Data'!N41</f>
        <v>-34.155</v>
      </c>
      <c r="O41" s="31">
        <f>-'Frozen_Data'!O41</f>
        <v>-34.155</v>
      </c>
      <c r="P41" s="31">
        <f>-'Frozen_Data'!P41</f>
        <v>-34.155</v>
      </c>
      <c r="Q41" s="31">
        <f>-'Frozen_Data'!Q41</f>
        <v>-34.155</v>
      </c>
      <c r="R41" s="31">
        <f>-'Frozen_Data'!R41</f>
        <v>-34.155</v>
      </c>
      <c r="S41" s="31">
        <f>-'Frozen_Data'!S41</f>
        <v>-34.155</v>
      </c>
    </row>
    <row r="42" ht="28" customHeight="1">
      <c r="A42" s="2" t="str">
        <v>P03.INSOLV</v>
      </c>
      <c r="B42" s="6" t="str">
        <v>Insolvency levy</v>
      </c>
      <c r="C42" s="2" t="str">
        <v>ENG</v>
      </c>
      <c r="D42" s="2" t="str">
        <v>People costs</v>
      </c>
      <c r="E42" s="32">
        <f>SUM(H42:S42)</f>
        <v>-139.72500000000002</v>
      </c>
      <c r="F42" s="6" t="str">
        <v>Account GL.PEOPLE.INSOLV; D10 People!H72 (P03.INSOLV), Base, frozen 13 October 2026; signed P&amp;L</v>
      </c>
      <c r="G42" s="2"/>
      <c r="H42" s="31">
        <f>-'Frozen_Data'!H42</f>
        <v>-11.64375</v>
      </c>
      <c r="I42" s="31">
        <f>-'Frozen_Data'!I42</f>
        <v>-11.64375</v>
      </c>
      <c r="J42" s="31">
        <f>-'Frozen_Data'!J42</f>
        <v>-11.64375</v>
      </c>
      <c r="K42" s="31">
        <f>-'Frozen_Data'!K42</f>
        <v>-11.64375</v>
      </c>
      <c r="L42" s="31">
        <f>-'Frozen_Data'!L42</f>
        <v>-11.64375</v>
      </c>
      <c r="M42" s="31">
        <f>-'Frozen_Data'!M42</f>
        <v>-11.64375</v>
      </c>
      <c r="N42" s="31">
        <f>-'Frozen_Data'!N42</f>
        <v>-11.64375</v>
      </c>
      <c r="O42" s="31">
        <f>-'Frozen_Data'!O42</f>
        <v>-11.64375</v>
      </c>
      <c r="P42" s="31">
        <f>-'Frozen_Data'!P42</f>
        <v>-11.64375</v>
      </c>
      <c r="Q42" s="31">
        <f>-'Frozen_Data'!Q42</f>
        <v>-11.64375</v>
      </c>
      <c r="R42" s="31">
        <f>-'Frozen_Data'!R42</f>
        <v>-11.64375</v>
      </c>
      <c r="S42" s="31">
        <f>-'Frozen_Data'!S42</f>
        <v>-11.64375</v>
      </c>
    </row>
    <row r="43" ht="28" customHeight="1">
      <c r="A43" s="2" t="str">
        <v>P03.BG</v>
      </c>
      <c r="B43" s="6" t="str">
        <v>Statutory accident insurance (BG)</v>
      </c>
      <c r="C43" s="2" t="str">
        <v>ENG</v>
      </c>
      <c r="D43" s="2" t="str">
        <v>People costs</v>
      </c>
      <c r="E43" s="32">
        <f>SUM(H43:S43)</f>
        <v>-279.45000000000005</v>
      </c>
      <c r="F43" s="6" t="str">
        <v>Account GL.PEOPLE.BG; D10 People!H73 (P03.BG), Base, frozen 13 October 2026; signed P&amp;L</v>
      </c>
      <c r="G43" s="2"/>
      <c r="H43" s="31">
        <f>-'Frozen_Data'!H43</f>
        <v>-23.2875</v>
      </c>
      <c r="I43" s="31">
        <f>-'Frozen_Data'!I43</f>
        <v>-23.2875</v>
      </c>
      <c r="J43" s="31">
        <f>-'Frozen_Data'!J43</f>
        <v>-23.2875</v>
      </c>
      <c r="K43" s="31">
        <f>-'Frozen_Data'!K43</f>
        <v>-23.2875</v>
      </c>
      <c r="L43" s="31">
        <f>-'Frozen_Data'!L43</f>
        <v>-23.2875</v>
      </c>
      <c r="M43" s="31">
        <f>-'Frozen_Data'!M43</f>
        <v>-23.2875</v>
      </c>
      <c r="N43" s="31">
        <f>-'Frozen_Data'!N43</f>
        <v>-23.2875</v>
      </c>
      <c r="O43" s="31">
        <f>-'Frozen_Data'!O43</f>
        <v>-23.2875</v>
      </c>
      <c r="P43" s="31">
        <f>-'Frozen_Data'!P43</f>
        <v>-23.2875</v>
      </c>
      <c r="Q43" s="31">
        <f>-'Frozen_Data'!Q43</f>
        <v>-23.2875</v>
      </c>
      <c r="R43" s="31">
        <f>-'Frozen_Data'!R43</f>
        <v>-23.2875</v>
      </c>
      <c r="S43" s="31">
        <f>-'Frozen_Data'!S43</f>
        <v>-23.2875</v>
      </c>
    </row>
    <row r="44" ht="28" customHeight="1">
      <c r="A44" s="2" t="str">
        <v>P03.RECRUIT</v>
      </c>
      <c r="B44" s="6" t="str">
        <v>Recruiting costs</v>
      </c>
      <c r="C44" s="2" t="str">
        <v>ENG</v>
      </c>
      <c r="D44" s="2" t="str">
        <v>Operating expenses</v>
      </c>
      <c r="E44" s="32">
        <f>SUM(H44:S44)</f>
        <v>-9615</v>
      </c>
      <c r="F44" s="6" t="str">
        <v>Account GL.OPEX.PPL.RECRUIT; D10 People!H76 (P03.RECRUIT), Base, frozen 13 October 2026; signed P&amp;L</v>
      </c>
      <c r="G44" s="2"/>
      <c r="H44" s="31">
        <f>-'Frozen_Data'!H44</f>
        <v>-9615</v>
      </c>
      <c r="I44" s="31">
        <f>-'Frozen_Data'!I44</f>
        <v>0</v>
      </c>
      <c r="J44" s="31">
        <f>-'Frozen_Data'!J44</f>
        <v>0</v>
      </c>
      <c r="K44" s="31">
        <f>-'Frozen_Data'!K44</f>
        <v>0</v>
      </c>
      <c r="L44" s="31">
        <f>-'Frozen_Data'!L44</f>
        <v>0</v>
      </c>
      <c r="M44" s="31">
        <f>-'Frozen_Data'!M44</f>
        <v>0</v>
      </c>
      <c r="N44" s="31">
        <f>-'Frozen_Data'!N44</f>
        <v>0</v>
      </c>
      <c r="O44" s="31">
        <f>-'Frozen_Data'!O44</f>
        <v>0</v>
      </c>
      <c r="P44" s="31">
        <f>-'Frozen_Data'!P44</f>
        <v>0</v>
      </c>
      <c r="Q44" s="31">
        <f>-'Frozen_Data'!Q44</f>
        <v>0</v>
      </c>
      <c r="R44" s="31">
        <f>-'Frozen_Data'!R44</f>
        <v>0</v>
      </c>
      <c r="S44" s="31">
        <f>-'Frozen_Data'!S44</f>
        <v>0</v>
      </c>
    </row>
    <row r="45" ht="28" customHeight="1">
      <c r="A45" s="2" t="str">
        <v>P03.SOFTWARE</v>
      </c>
      <c r="B45" s="6" t="str">
        <v>Employee software and AI tools</v>
      </c>
      <c r="C45" s="2" t="str">
        <v>ENG</v>
      </c>
      <c r="D45" s="2" t="str">
        <v>Operating expenses</v>
      </c>
      <c r="E45" s="32">
        <f>SUM(H45:S45)</f>
        <v>-5400</v>
      </c>
      <c r="F45" s="6" t="str">
        <v>Account GL.OPEX.PPL.SW; D10 People!H77 (P03.SOFTWARE), Base, frozen 13 October 2026; signed P&amp;L</v>
      </c>
      <c r="G45" s="2"/>
      <c r="H45" s="31">
        <f>-'Frozen_Data'!H45</f>
        <v>-450</v>
      </c>
      <c r="I45" s="31">
        <f>-'Frozen_Data'!I45</f>
        <v>-450</v>
      </c>
      <c r="J45" s="31">
        <f>-'Frozen_Data'!J45</f>
        <v>-450</v>
      </c>
      <c r="K45" s="31">
        <f>-'Frozen_Data'!K45</f>
        <v>-450</v>
      </c>
      <c r="L45" s="31">
        <f>-'Frozen_Data'!L45</f>
        <v>-450</v>
      </c>
      <c r="M45" s="31">
        <f>-'Frozen_Data'!M45</f>
        <v>-450</v>
      </c>
      <c r="N45" s="31">
        <f>-'Frozen_Data'!N45</f>
        <v>-450</v>
      </c>
      <c r="O45" s="31">
        <f>-'Frozen_Data'!O45</f>
        <v>-450</v>
      </c>
      <c r="P45" s="31">
        <f>-'Frozen_Data'!P45</f>
        <v>-450</v>
      </c>
      <c r="Q45" s="31">
        <f>-'Frozen_Data'!Q45</f>
        <v>-450</v>
      </c>
      <c r="R45" s="31">
        <f>-'Frozen_Data'!R45</f>
        <v>-450</v>
      </c>
      <c r="S45" s="31">
        <f>-'Frozen_Data'!S45</f>
        <v>-450</v>
      </c>
    </row>
    <row r="46" ht="28" customHeight="1">
      <c r="A46" s="2" t="str">
        <v>P03.DEPR</v>
      </c>
      <c r="B46" s="6" t="str">
        <v>Depreciation, IT equipment</v>
      </c>
      <c r="C46" s="2" t="str">
        <v>ENG</v>
      </c>
      <c r="D46" s="2" t="str">
        <v>Depreciation</v>
      </c>
      <c r="E46" s="32">
        <f>SUM(H46:S46)</f>
        <v>-833.3333333333333</v>
      </c>
      <c r="F46" s="6" t="str">
        <v>Account GL.DEPR.IT; D10 Capex!H30 (P03.DEPRECIATION), Base, frozen 13 October 2026; signed P&amp;L</v>
      </c>
      <c r="G46" s="2"/>
      <c r="H46" s="31">
        <f>-'Frozen_Data'!H46</f>
        <v>-69.44444444444444</v>
      </c>
      <c r="I46" s="31">
        <f>-'Frozen_Data'!I46</f>
        <v>-69.44444444444444</v>
      </c>
      <c r="J46" s="31">
        <f>-'Frozen_Data'!J46</f>
        <v>-69.44444444444444</v>
      </c>
      <c r="K46" s="31">
        <f>-'Frozen_Data'!K46</f>
        <v>-69.44444444444444</v>
      </c>
      <c r="L46" s="31">
        <f>-'Frozen_Data'!L46</f>
        <v>-69.44444444444444</v>
      </c>
      <c r="M46" s="31">
        <f>-'Frozen_Data'!M46</f>
        <v>-69.44444444444444</v>
      </c>
      <c r="N46" s="31">
        <f>-'Frozen_Data'!N46</f>
        <v>-69.44444444444444</v>
      </c>
      <c r="O46" s="31">
        <f>-'Frozen_Data'!O46</f>
        <v>-69.44444444444444</v>
      </c>
      <c r="P46" s="31">
        <f>-'Frozen_Data'!P46</f>
        <v>-69.44444444444444</v>
      </c>
      <c r="Q46" s="31">
        <f>-'Frozen_Data'!Q46</f>
        <v>-69.44444444444444</v>
      </c>
      <c r="R46" s="31">
        <f>-'Frozen_Data'!R46</f>
        <v>-69.44444444444444</v>
      </c>
      <c r="S46" s="31">
        <f>-'Frozen_Data'!S46</f>
        <v>-69.44444444444444</v>
      </c>
    </row>
    <row r="47" ht="28" customHeight="1">
      <c r="A47" s="2" t="str">
        <v>P04.SALARY</v>
      </c>
      <c r="B47" s="6" t="str">
        <v>Salaries</v>
      </c>
      <c r="C47" s="2" t="str">
        <v>ENG</v>
      </c>
      <c r="D47" s="2" t="str">
        <v>People costs</v>
      </c>
      <c r="E47" s="32">
        <f>SUM(H47:S47)</f>
        <v>-85387.5</v>
      </c>
      <c r="F47" s="6" t="str">
        <v>Account GL.PEOPLE.SALARY; D10 People!H83 (P04.SALARY), Base, frozen 13 October 2026; signed P&amp;L</v>
      </c>
      <c r="G47" s="2"/>
      <c r="H47" s="31">
        <f>-'Frozen_Data'!H47</f>
        <v>0</v>
      </c>
      <c r="I47" s="31">
        <f>-'Frozen_Data'!I47</f>
        <v>-7762.5</v>
      </c>
      <c r="J47" s="31">
        <f>-'Frozen_Data'!J47</f>
        <v>-7762.5</v>
      </c>
      <c r="K47" s="31">
        <f>-'Frozen_Data'!K47</f>
        <v>-7762.5</v>
      </c>
      <c r="L47" s="31">
        <f>-'Frozen_Data'!L47</f>
        <v>-7762.5</v>
      </c>
      <c r="M47" s="31">
        <f>-'Frozen_Data'!M47</f>
        <v>-7762.5</v>
      </c>
      <c r="N47" s="31">
        <f>-'Frozen_Data'!N47</f>
        <v>-7762.5</v>
      </c>
      <c r="O47" s="31">
        <f>-'Frozen_Data'!O47</f>
        <v>-7762.5</v>
      </c>
      <c r="P47" s="31">
        <f>-'Frozen_Data'!P47</f>
        <v>-7762.5</v>
      </c>
      <c r="Q47" s="31">
        <f>-'Frozen_Data'!Q47</f>
        <v>-7762.5</v>
      </c>
      <c r="R47" s="31">
        <f>-'Frozen_Data'!R47</f>
        <v>-7762.5</v>
      </c>
      <c r="S47" s="31">
        <f>-'Frozen_Data'!S47</f>
        <v>-7762.5</v>
      </c>
    </row>
    <row r="48" ht="28" customHeight="1">
      <c r="A48" s="2" t="str">
        <v>P04.RV</v>
      </c>
      <c r="B48" s="6" t="str">
        <v>Employer pension insurance (RV)</v>
      </c>
      <c r="C48" s="2" t="str">
        <v>ENG</v>
      </c>
      <c r="D48" s="2" t="str">
        <v>People costs</v>
      </c>
      <c r="E48" s="32">
        <f>SUM(H48:S48)</f>
        <v>-7941.0375</v>
      </c>
      <c r="F48" s="6" t="str">
        <v>Account GL.PEOPLE.RV; D10 People!H84 (P04.RV), Base, frozen 13 October 2026; signed P&amp;L</v>
      </c>
      <c r="G48" s="2"/>
      <c r="H48" s="31">
        <f>-'Frozen_Data'!H48</f>
        <v>0</v>
      </c>
      <c r="I48" s="31">
        <f>-'Frozen_Data'!I48</f>
        <v>-721.9125</v>
      </c>
      <c r="J48" s="31">
        <f>-'Frozen_Data'!J48</f>
        <v>-721.9125</v>
      </c>
      <c r="K48" s="31">
        <f>-'Frozen_Data'!K48</f>
        <v>-721.9125</v>
      </c>
      <c r="L48" s="31">
        <f>-'Frozen_Data'!L48</f>
        <v>-721.9125</v>
      </c>
      <c r="M48" s="31">
        <f>-'Frozen_Data'!M48</f>
        <v>-721.9125</v>
      </c>
      <c r="N48" s="31">
        <f>-'Frozen_Data'!N48</f>
        <v>-721.9125</v>
      </c>
      <c r="O48" s="31">
        <f>-'Frozen_Data'!O48</f>
        <v>-721.9125</v>
      </c>
      <c r="P48" s="31">
        <f>-'Frozen_Data'!P48</f>
        <v>-721.9125</v>
      </c>
      <c r="Q48" s="31">
        <f>-'Frozen_Data'!Q48</f>
        <v>-721.9125</v>
      </c>
      <c r="R48" s="31">
        <f>-'Frozen_Data'!R48</f>
        <v>-721.9125</v>
      </c>
      <c r="S48" s="31">
        <f>-'Frozen_Data'!S48</f>
        <v>-721.9125</v>
      </c>
    </row>
    <row r="49" ht="28" customHeight="1">
      <c r="A49" s="2" t="str">
        <v>P04.AV</v>
      </c>
      <c r="B49" s="6" t="str">
        <v>Employer unemployment insurance (AV)</v>
      </c>
      <c r="C49" s="2" t="str">
        <v>ENG</v>
      </c>
      <c r="D49" s="2" t="str">
        <v>People costs</v>
      </c>
      <c r="E49" s="32">
        <f>SUM(H49:S49)</f>
        <v>-1110.0375</v>
      </c>
      <c r="F49" s="6" t="str">
        <v>Account GL.PEOPLE.AV; D10 People!H85 (P04.AV), Base, frozen 13 October 2026; signed P&amp;L</v>
      </c>
      <c r="G49" s="2"/>
      <c r="H49" s="31">
        <f>-'Frozen_Data'!H49</f>
        <v>0</v>
      </c>
      <c r="I49" s="31">
        <f>-'Frozen_Data'!I49</f>
        <v>-100.9125</v>
      </c>
      <c r="J49" s="31">
        <f>-'Frozen_Data'!J49</f>
        <v>-100.9125</v>
      </c>
      <c r="K49" s="31">
        <f>-'Frozen_Data'!K49</f>
        <v>-100.9125</v>
      </c>
      <c r="L49" s="31">
        <f>-'Frozen_Data'!L49</f>
        <v>-100.9125</v>
      </c>
      <c r="M49" s="31">
        <f>-'Frozen_Data'!M49</f>
        <v>-100.9125</v>
      </c>
      <c r="N49" s="31">
        <f>-'Frozen_Data'!N49</f>
        <v>-100.9125</v>
      </c>
      <c r="O49" s="31">
        <f>-'Frozen_Data'!O49</f>
        <v>-100.9125</v>
      </c>
      <c r="P49" s="31">
        <f>-'Frozen_Data'!P49</f>
        <v>-100.9125</v>
      </c>
      <c r="Q49" s="31">
        <f>-'Frozen_Data'!Q49</f>
        <v>-100.9125</v>
      </c>
      <c r="R49" s="31">
        <f>-'Frozen_Data'!R49</f>
        <v>-100.9125</v>
      </c>
      <c r="S49" s="31">
        <f>-'Frozen_Data'!S49</f>
        <v>-100.9125</v>
      </c>
    </row>
    <row r="50" ht="28" customHeight="1">
      <c r="A50" s="2" t="str">
        <v>P04.KV</v>
      </c>
      <c r="B50" s="6" t="str">
        <v>Employer health insurance (KV)</v>
      </c>
      <c r="C50" s="2" t="str">
        <v>ENG</v>
      </c>
      <c r="D50" s="2" t="str">
        <v>People costs</v>
      </c>
      <c r="E50" s="32">
        <f>SUM(H50:S50)</f>
        <v>-6206.0625</v>
      </c>
      <c r="F50" s="6" t="str">
        <v>Account GL.PEOPLE.KV; D10 People!H86 (P04.KV), Base, frozen 13 October 2026; signed P&amp;L</v>
      </c>
      <c r="G50" s="2"/>
      <c r="H50" s="31">
        <f>-'Frozen_Data'!H50</f>
        <v>0</v>
      </c>
      <c r="I50" s="31">
        <f>-'Frozen_Data'!I50</f>
        <v>-564.1875</v>
      </c>
      <c r="J50" s="31">
        <f>-'Frozen_Data'!J50</f>
        <v>-564.1875</v>
      </c>
      <c r="K50" s="31">
        <f>-'Frozen_Data'!K50</f>
        <v>-564.1875</v>
      </c>
      <c r="L50" s="31">
        <f>-'Frozen_Data'!L50</f>
        <v>-564.1875</v>
      </c>
      <c r="M50" s="31">
        <f>-'Frozen_Data'!M50</f>
        <v>-564.1875</v>
      </c>
      <c r="N50" s="31">
        <f>-'Frozen_Data'!N50</f>
        <v>-564.1875</v>
      </c>
      <c r="O50" s="31">
        <f>-'Frozen_Data'!O50</f>
        <v>-564.1875</v>
      </c>
      <c r="P50" s="31">
        <f>-'Frozen_Data'!P50</f>
        <v>-564.1875</v>
      </c>
      <c r="Q50" s="31">
        <f>-'Frozen_Data'!Q50</f>
        <v>-564.1875</v>
      </c>
      <c r="R50" s="31">
        <f>-'Frozen_Data'!R50</f>
        <v>-564.1875</v>
      </c>
      <c r="S50" s="31">
        <f>-'Frozen_Data'!S50</f>
        <v>-564.1875</v>
      </c>
    </row>
    <row r="51" ht="28" customHeight="1">
      <c r="A51" s="2" t="str">
        <v>P04.PV</v>
      </c>
      <c r="B51" s="6" t="str">
        <v>Employer long-term care insurance (PV)</v>
      </c>
      <c r="C51" s="2" t="str">
        <v>ENG</v>
      </c>
      <c r="D51" s="2" t="str">
        <v>People costs</v>
      </c>
      <c r="E51" s="32">
        <f>SUM(H51:S51)</f>
        <v>-1262.2499999999998</v>
      </c>
      <c r="F51" s="6" t="str">
        <v>Account GL.PEOPLE.PV; D10 People!H87 (P04.PV), Base, frozen 13 October 2026; signed P&amp;L</v>
      </c>
      <c r="G51" s="2"/>
      <c r="H51" s="31">
        <f>-'Frozen_Data'!H51</f>
        <v>0</v>
      </c>
      <c r="I51" s="31">
        <f>-'Frozen_Data'!I51</f>
        <v>-114.74999999999999</v>
      </c>
      <c r="J51" s="31">
        <f>-'Frozen_Data'!J51</f>
        <v>-114.74999999999999</v>
      </c>
      <c r="K51" s="31">
        <f>-'Frozen_Data'!K51</f>
        <v>-114.74999999999999</v>
      </c>
      <c r="L51" s="31">
        <f>-'Frozen_Data'!L51</f>
        <v>-114.74999999999999</v>
      </c>
      <c r="M51" s="31">
        <f>-'Frozen_Data'!M51</f>
        <v>-114.74999999999999</v>
      </c>
      <c r="N51" s="31">
        <f>-'Frozen_Data'!N51</f>
        <v>-114.74999999999999</v>
      </c>
      <c r="O51" s="31">
        <f>-'Frozen_Data'!O51</f>
        <v>-114.74999999999999</v>
      </c>
      <c r="P51" s="31">
        <f>-'Frozen_Data'!P51</f>
        <v>-114.74999999999999</v>
      </c>
      <c r="Q51" s="31">
        <f>-'Frozen_Data'!Q51</f>
        <v>-114.74999999999999</v>
      </c>
      <c r="R51" s="31">
        <f>-'Frozen_Data'!R51</f>
        <v>-114.74999999999999</v>
      </c>
      <c r="S51" s="31">
        <f>-'Frozen_Data'!S51</f>
        <v>-114.74999999999999</v>
      </c>
    </row>
    <row r="52" ht="28" customHeight="1">
      <c r="A52" s="2" t="str">
        <v>P04.U1</v>
      </c>
      <c r="B52" s="6" t="str">
        <v>Sick-pay levy (U1)</v>
      </c>
      <c r="C52" s="2" t="str">
        <v>ENG</v>
      </c>
      <c r="D52" s="2" t="str">
        <v>People costs</v>
      </c>
      <c r="E52" s="32">
        <f>SUM(H52:S52)</f>
        <v>-1793.1375000000003</v>
      </c>
      <c r="F52" s="6" t="str">
        <v>Account GL.PEOPLE.U1; D10 People!H88 (P04.U1), Base, frozen 13 October 2026; signed P&amp;L</v>
      </c>
      <c r="G52" s="2"/>
      <c r="H52" s="31">
        <f>-'Frozen_Data'!H52</f>
        <v>0</v>
      </c>
      <c r="I52" s="31">
        <f>-'Frozen_Data'!I52</f>
        <v>-163.01250000000002</v>
      </c>
      <c r="J52" s="31">
        <f>-'Frozen_Data'!J52</f>
        <v>-163.01250000000002</v>
      </c>
      <c r="K52" s="31">
        <f>-'Frozen_Data'!K52</f>
        <v>-163.01250000000002</v>
      </c>
      <c r="L52" s="31">
        <f>-'Frozen_Data'!L52</f>
        <v>-163.01250000000002</v>
      </c>
      <c r="M52" s="31">
        <f>-'Frozen_Data'!M52</f>
        <v>-163.01250000000002</v>
      </c>
      <c r="N52" s="31">
        <f>-'Frozen_Data'!N52</f>
        <v>-163.01250000000002</v>
      </c>
      <c r="O52" s="31">
        <f>-'Frozen_Data'!O52</f>
        <v>-163.01250000000002</v>
      </c>
      <c r="P52" s="31">
        <f>-'Frozen_Data'!P52</f>
        <v>-163.01250000000002</v>
      </c>
      <c r="Q52" s="31">
        <f>-'Frozen_Data'!Q52</f>
        <v>-163.01250000000002</v>
      </c>
      <c r="R52" s="31">
        <f>-'Frozen_Data'!R52</f>
        <v>-163.01250000000002</v>
      </c>
      <c r="S52" s="31">
        <f>-'Frozen_Data'!S52</f>
        <v>-163.01250000000002</v>
      </c>
    </row>
    <row r="53" ht="28" customHeight="1">
      <c r="A53" s="2" t="str">
        <v>P04.U2</v>
      </c>
      <c r="B53" s="6" t="str">
        <v>Maternity levy (U2)</v>
      </c>
      <c r="C53" s="2" t="str">
        <v>ENG</v>
      </c>
      <c r="D53" s="2" t="str">
        <v>People costs</v>
      </c>
      <c r="E53" s="32">
        <f>SUM(H53:S53)</f>
        <v>-375.70500000000004</v>
      </c>
      <c r="F53" s="6" t="str">
        <v>Account GL.PEOPLE.U2; D10 People!H89 (P04.U2), Base, frozen 13 October 2026; signed P&amp;L</v>
      </c>
      <c r="G53" s="2"/>
      <c r="H53" s="31">
        <f>-'Frozen_Data'!H53</f>
        <v>0</v>
      </c>
      <c r="I53" s="31">
        <f>-'Frozen_Data'!I53</f>
        <v>-34.155</v>
      </c>
      <c r="J53" s="31">
        <f>-'Frozen_Data'!J53</f>
        <v>-34.155</v>
      </c>
      <c r="K53" s="31">
        <f>-'Frozen_Data'!K53</f>
        <v>-34.155</v>
      </c>
      <c r="L53" s="31">
        <f>-'Frozen_Data'!L53</f>
        <v>-34.155</v>
      </c>
      <c r="M53" s="31">
        <f>-'Frozen_Data'!M53</f>
        <v>-34.155</v>
      </c>
      <c r="N53" s="31">
        <f>-'Frozen_Data'!N53</f>
        <v>-34.155</v>
      </c>
      <c r="O53" s="31">
        <f>-'Frozen_Data'!O53</f>
        <v>-34.155</v>
      </c>
      <c r="P53" s="31">
        <f>-'Frozen_Data'!P53</f>
        <v>-34.155</v>
      </c>
      <c r="Q53" s="31">
        <f>-'Frozen_Data'!Q53</f>
        <v>-34.155</v>
      </c>
      <c r="R53" s="31">
        <f>-'Frozen_Data'!R53</f>
        <v>-34.155</v>
      </c>
      <c r="S53" s="31">
        <f>-'Frozen_Data'!S53</f>
        <v>-34.155</v>
      </c>
    </row>
    <row r="54" ht="28" customHeight="1">
      <c r="A54" s="2" t="str">
        <v>P04.INSOLV</v>
      </c>
      <c r="B54" s="6" t="str">
        <v>Insolvency levy</v>
      </c>
      <c r="C54" s="2" t="str">
        <v>ENG</v>
      </c>
      <c r="D54" s="2" t="str">
        <v>People costs</v>
      </c>
      <c r="E54" s="32">
        <f>SUM(H54:S54)</f>
        <v>-128.08125</v>
      </c>
      <c r="F54" s="6" t="str">
        <v>Account GL.PEOPLE.INSOLV; D10 People!H90 (P04.INSOLV), Base, frozen 13 October 2026; signed P&amp;L</v>
      </c>
      <c r="G54" s="2"/>
      <c r="H54" s="31">
        <f>-'Frozen_Data'!H54</f>
        <v>0</v>
      </c>
      <c r="I54" s="31">
        <f>-'Frozen_Data'!I54</f>
        <v>-11.64375</v>
      </c>
      <c r="J54" s="31">
        <f>-'Frozen_Data'!J54</f>
        <v>-11.64375</v>
      </c>
      <c r="K54" s="31">
        <f>-'Frozen_Data'!K54</f>
        <v>-11.64375</v>
      </c>
      <c r="L54" s="31">
        <f>-'Frozen_Data'!L54</f>
        <v>-11.64375</v>
      </c>
      <c r="M54" s="31">
        <f>-'Frozen_Data'!M54</f>
        <v>-11.64375</v>
      </c>
      <c r="N54" s="31">
        <f>-'Frozen_Data'!N54</f>
        <v>-11.64375</v>
      </c>
      <c r="O54" s="31">
        <f>-'Frozen_Data'!O54</f>
        <v>-11.64375</v>
      </c>
      <c r="P54" s="31">
        <f>-'Frozen_Data'!P54</f>
        <v>-11.64375</v>
      </c>
      <c r="Q54" s="31">
        <f>-'Frozen_Data'!Q54</f>
        <v>-11.64375</v>
      </c>
      <c r="R54" s="31">
        <f>-'Frozen_Data'!R54</f>
        <v>-11.64375</v>
      </c>
      <c r="S54" s="31">
        <f>-'Frozen_Data'!S54</f>
        <v>-11.64375</v>
      </c>
    </row>
    <row r="55" ht="28" customHeight="1">
      <c r="A55" s="2" t="str">
        <v>P04.BG</v>
      </c>
      <c r="B55" s="6" t="str">
        <v>Statutory accident insurance (BG)</v>
      </c>
      <c r="C55" s="2" t="str">
        <v>ENG</v>
      </c>
      <c r="D55" s="2" t="str">
        <v>People costs</v>
      </c>
      <c r="E55" s="32">
        <f>SUM(H55:S55)</f>
        <v>-256.1625</v>
      </c>
      <c r="F55" s="6" t="str">
        <v>Account GL.PEOPLE.BG; D10 People!H91 (P04.BG), Base, frozen 13 October 2026; signed P&amp;L</v>
      </c>
      <c r="G55" s="2"/>
      <c r="H55" s="31">
        <f>-'Frozen_Data'!H55</f>
        <v>0</v>
      </c>
      <c r="I55" s="31">
        <f>-'Frozen_Data'!I55</f>
        <v>-23.2875</v>
      </c>
      <c r="J55" s="31">
        <f>-'Frozen_Data'!J55</f>
        <v>-23.2875</v>
      </c>
      <c r="K55" s="31">
        <f>-'Frozen_Data'!K55</f>
        <v>-23.2875</v>
      </c>
      <c r="L55" s="31">
        <f>-'Frozen_Data'!L55</f>
        <v>-23.2875</v>
      </c>
      <c r="M55" s="31">
        <f>-'Frozen_Data'!M55</f>
        <v>-23.2875</v>
      </c>
      <c r="N55" s="31">
        <f>-'Frozen_Data'!N55</f>
        <v>-23.2875</v>
      </c>
      <c r="O55" s="31">
        <f>-'Frozen_Data'!O55</f>
        <v>-23.2875</v>
      </c>
      <c r="P55" s="31">
        <f>-'Frozen_Data'!P55</f>
        <v>-23.2875</v>
      </c>
      <c r="Q55" s="31">
        <f>-'Frozen_Data'!Q55</f>
        <v>-23.2875</v>
      </c>
      <c r="R55" s="31">
        <f>-'Frozen_Data'!R55</f>
        <v>-23.2875</v>
      </c>
      <c r="S55" s="31">
        <f>-'Frozen_Data'!S55</f>
        <v>-23.2875</v>
      </c>
    </row>
    <row r="56" ht="28" customHeight="1">
      <c r="A56" s="2" t="str">
        <v>P04.RECRUIT</v>
      </c>
      <c r="B56" s="6" t="str">
        <v>Recruiting costs</v>
      </c>
      <c r="C56" s="2" t="str">
        <v>ENG</v>
      </c>
      <c r="D56" s="2" t="str">
        <v>Operating expenses</v>
      </c>
      <c r="E56" s="32">
        <f>SUM(H56:S56)</f>
        <v>-9615</v>
      </c>
      <c r="F56" s="6" t="str">
        <v>Account GL.OPEX.PPL.RECRUIT; D10 People!H94 (P04.RECRUIT), Base, frozen 13 October 2026; signed P&amp;L</v>
      </c>
      <c r="G56" s="2"/>
      <c r="H56" s="31">
        <f>-'Frozen_Data'!H56</f>
        <v>0</v>
      </c>
      <c r="I56" s="31">
        <f>-'Frozen_Data'!I56</f>
        <v>-9615</v>
      </c>
      <c r="J56" s="31">
        <f>-'Frozen_Data'!J56</f>
        <v>0</v>
      </c>
      <c r="K56" s="31">
        <f>-'Frozen_Data'!K56</f>
        <v>0</v>
      </c>
      <c r="L56" s="31">
        <f>-'Frozen_Data'!L56</f>
        <v>0</v>
      </c>
      <c r="M56" s="31">
        <f>-'Frozen_Data'!M56</f>
        <v>0</v>
      </c>
      <c r="N56" s="31">
        <f>-'Frozen_Data'!N56</f>
        <v>0</v>
      </c>
      <c r="O56" s="31">
        <f>-'Frozen_Data'!O56</f>
        <v>0</v>
      </c>
      <c r="P56" s="31">
        <f>-'Frozen_Data'!P56</f>
        <v>0</v>
      </c>
      <c r="Q56" s="31">
        <f>-'Frozen_Data'!Q56</f>
        <v>0</v>
      </c>
      <c r="R56" s="31">
        <f>-'Frozen_Data'!R56</f>
        <v>0</v>
      </c>
      <c r="S56" s="31">
        <f>-'Frozen_Data'!S56</f>
        <v>0</v>
      </c>
    </row>
    <row r="57" ht="28" customHeight="1">
      <c r="A57" s="2" t="str">
        <v>P04.SOFTWARE</v>
      </c>
      <c r="B57" s="6" t="str">
        <v>Employee software and AI tools</v>
      </c>
      <c r="C57" s="2" t="str">
        <v>ENG</v>
      </c>
      <c r="D57" s="2" t="str">
        <v>Operating expenses</v>
      </c>
      <c r="E57" s="32">
        <f>SUM(H57:S57)</f>
        <v>-4950</v>
      </c>
      <c r="F57" s="6" t="str">
        <v>Account GL.OPEX.PPL.SW; D10 People!H95 (P04.SOFTWARE), Base, frozen 13 October 2026; signed P&amp;L</v>
      </c>
      <c r="G57" s="2"/>
      <c r="H57" s="31">
        <f>-'Frozen_Data'!H57</f>
        <v>0</v>
      </c>
      <c r="I57" s="31">
        <f>-'Frozen_Data'!I57</f>
        <v>-450</v>
      </c>
      <c r="J57" s="31">
        <f>-'Frozen_Data'!J57</f>
        <v>-450</v>
      </c>
      <c r="K57" s="31">
        <f>-'Frozen_Data'!K57</f>
        <v>-450</v>
      </c>
      <c r="L57" s="31">
        <f>-'Frozen_Data'!L57</f>
        <v>-450</v>
      </c>
      <c r="M57" s="31">
        <f>-'Frozen_Data'!M57</f>
        <v>-450</v>
      </c>
      <c r="N57" s="31">
        <f>-'Frozen_Data'!N57</f>
        <v>-450</v>
      </c>
      <c r="O57" s="31">
        <f>-'Frozen_Data'!O57</f>
        <v>-450</v>
      </c>
      <c r="P57" s="31">
        <f>-'Frozen_Data'!P57</f>
        <v>-450</v>
      </c>
      <c r="Q57" s="31">
        <f>-'Frozen_Data'!Q57</f>
        <v>-450</v>
      </c>
      <c r="R57" s="31">
        <f>-'Frozen_Data'!R57</f>
        <v>-450</v>
      </c>
      <c r="S57" s="31">
        <f>-'Frozen_Data'!S57</f>
        <v>-450</v>
      </c>
    </row>
    <row r="58" ht="28" customHeight="1">
      <c r="A58" s="2" t="str">
        <v>P04.DEPR</v>
      </c>
      <c r="B58" s="6" t="str">
        <v>Depreciation, IT equipment</v>
      </c>
      <c r="C58" s="2" t="str">
        <v>ENG</v>
      </c>
      <c r="D58" s="2" t="str">
        <v>Depreciation</v>
      </c>
      <c r="E58" s="32">
        <f>SUM(H58:S58)</f>
        <v>-763.8888888888889</v>
      </c>
      <c r="F58" s="6" t="str">
        <v>Account GL.DEPR.IT; D10 Capex!H35 (P04.DEPRECIATION), Base, frozen 13 October 2026; signed P&amp;L</v>
      </c>
      <c r="G58" s="2"/>
      <c r="H58" s="31">
        <f>-'Frozen_Data'!H58</f>
        <v>0</v>
      </c>
      <c r="I58" s="31">
        <f>-'Frozen_Data'!I58</f>
        <v>-69.44444444444444</v>
      </c>
      <c r="J58" s="31">
        <f>-'Frozen_Data'!J58</f>
        <v>-69.44444444444444</v>
      </c>
      <c r="K58" s="31">
        <f>-'Frozen_Data'!K58</f>
        <v>-69.44444444444444</v>
      </c>
      <c r="L58" s="31">
        <f>-'Frozen_Data'!L58</f>
        <v>-69.44444444444444</v>
      </c>
      <c r="M58" s="31">
        <f>-'Frozen_Data'!M58</f>
        <v>-69.44444444444444</v>
      </c>
      <c r="N58" s="31">
        <f>-'Frozen_Data'!N58</f>
        <v>-69.44444444444444</v>
      </c>
      <c r="O58" s="31">
        <f>-'Frozen_Data'!O58</f>
        <v>-69.44444444444444</v>
      </c>
      <c r="P58" s="31">
        <f>-'Frozen_Data'!P58</f>
        <v>-69.44444444444444</v>
      </c>
      <c r="Q58" s="31">
        <f>-'Frozen_Data'!Q58</f>
        <v>-69.44444444444444</v>
      </c>
      <c r="R58" s="31">
        <f>-'Frozen_Data'!R58</f>
        <v>-69.44444444444444</v>
      </c>
      <c r="S58" s="31">
        <f>-'Frozen_Data'!S58</f>
        <v>-69.44444444444444</v>
      </c>
    </row>
    <row r="59" ht="28" customHeight="1">
      <c r="A59" s="2" t="str">
        <v>P05.SALARY</v>
      </c>
      <c r="B59" s="6" t="str">
        <v>Salaries</v>
      </c>
      <c r="C59" s="2" t="str">
        <v>ENG</v>
      </c>
      <c r="D59" s="2" t="str">
        <v>People costs</v>
      </c>
      <c r="E59" s="32">
        <f>SUM(H59:S59)</f>
        <v>-69000</v>
      </c>
      <c r="F59" s="6" t="str">
        <v>Account GL.PEOPLE.SALARY; D10 People!H101 (P05.SALARY), Base, frozen 13 October 2026; signed P&amp;L</v>
      </c>
      <c r="G59" s="2"/>
      <c r="H59" s="31">
        <f>-'Frozen_Data'!H59</f>
        <v>0</v>
      </c>
      <c r="I59" s="31">
        <f>-'Frozen_Data'!I59</f>
        <v>0</v>
      </c>
      <c r="J59" s="31">
        <f>-'Frozen_Data'!J59</f>
        <v>-6900</v>
      </c>
      <c r="K59" s="31">
        <f>-'Frozen_Data'!K59</f>
        <v>-6900</v>
      </c>
      <c r="L59" s="31">
        <f>-'Frozen_Data'!L59</f>
        <v>-6900</v>
      </c>
      <c r="M59" s="31">
        <f>-'Frozen_Data'!M59</f>
        <v>-6900</v>
      </c>
      <c r="N59" s="31">
        <f>-'Frozen_Data'!N59</f>
        <v>-6900</v>
      </c>
      <c r="O59" s="31">
        <f>-'Frozen_Data'!O59</f>
        <v>-6900</v>
      </c>
      <c r="P59" s="31">
        <f>-'Frozen_Data'!P59</f>
        <v>-6900</v>
      </c>
      <c r="Q59" s="31">
        <f>-'Frozen_Data'!Q59</f>
        <v>-6900</v>
      </c>
      <c r="R59" s="31">
        <f>-'Frozen_Data'!R59</f>
        <v>-6900</v>
      </c>
      <c r="S59" s="31">
        <f>-'Frozen_Data'!S59</f>
        <v>-6900</v>
      </c>
    </row>
    <row r="60" ht="28" customHeight="1">
      <c r="A60" s="2" t="str">
        <v>P05.RV</v>
      </c>
      <c r="B60" s="6" t="str">
        <v>Employer pension insurance (RV)</v>
      </c>
      <c r="C60" s="2" t="str">
        <v>ENG</v>
      </c>
      <c r="D60" s="2" t="str">
        <v>People costs</v>
      </c>
      <c r="E60" s="32">
        <f>SUM(H60:S60)</f>
        <v>-6417.0</v>
      </c>
      <c r="F60" s="6" t="str">
        <v>Account GL.PEOPLE.RV; D10 People!H102 (P05.RV), Base, frozen 13 October 2026; signed P&amp;L</v>
      </c>
      <c r="G60" s="2"/>
      <c r="H60" s="31">
        <f>-'Frozen_Data'!H60</f>
        <v>0</v>
      </c>
      <c r="I60" s="31">
        <f>-'Frozen_Data'!I60</f>
        <v>0</v>
      </c>
      <c r="J60" s="31">
        <f>-'Frozen_Data'!J60</f>
        <v>-641.7</v>
      </c>
      <c r="K60" s="31">
        <f>-'Frozen_Data'!K60</f>
        <v>-641.7</v>
      </c>
      <c r="L60" s="31">
        <f>-'Frozen_Data'!L60</f>
        <v>-641.7</v>
      </c>
      <c r="M60" s="31">
        <f>-'Frozen_Data'!M60</f>
        <v>-641.7</v>
      </c>
      <c r="N60" s="31">
        <f>-'Frozen_Data'!N60</f>
        <v>-641.7</v>
      </c>
      <c r="O60" s="31">
        <f>-'Frozen_Data'!O60</f>
        <v>-641.7</v>
      </c>
      <c r="P60" s="31">
        <f>-'Frozen_Data'!P60</f>
        <v>-641.7</v>
      </c>
      <c r="Q60" s="31">
        <f>-'Frozen_Data'!Q60</f>
        <v>-641.7</v>
      </c>
      <c r="R60" s="31">
        <f>-'Frozen_Data'!R60</f>
        <v>-641.7</v>
      </c>
      <c r="S60" s="31">
        <f>-'Frozen_Data'!S60</f>
        <v>-641.7</v>
      </c>
    </row>
    <row r="61" ht="28" customHeight="1">
      <c r="A61" s="2" t="str">
        <v>P05.AV</v>
      </c>
      <c r="B61" s="6" t="str">
        <v>Employer unemployment insurance (AV)</v>
      </c>
      <c r="C61" s="2" t="str">
        <v>ENG</v>
      </c>
      <c r="D61" s="2" t="str">
        <v>People costs</v>
      </c>
      <c r="E61" s="32">
        <f>SUM(H61:S61)</f>
        <v>-897.0</v>
      </c>
      <c r="F61" s="6" t="str">
        <v>Account GL.PEOPLE.AV; D10 People!H103 (P05.AV), Base, frozen 13 October 2026; signed P&amp;L</v>
      </c>
      <c r="G61" s="2"/>
      <c r="H61" s="31">
        <f>-'Frozen_Data'!H61</f>
        <v>0</v>
      </c>
      <c r="I61" s="31">
        <f>-'Frozen_Data'!I61</f>
        <v>0</v>
      </c>
      <c r="J61" s="31">
        <f>-'Frozen_Data'!J61</f>
        <v>-89.7</v>
      </c>
      <c r="K61" s="31">
        <f>-'Frozen_Data'!K61</f>
        <v>-89.7</v>
      </c>
      <c r="L61" s="31">
        <f>-'Frozen_Data'!L61</f>
        <v>-89.7</v>
      </c>
      <c r="M61" s="31">
        <f>-'Frozen_Data'!M61</f>
        <v>-89.7</v>
      </c>
      <c r="N61" s="31">
        <f>-'Frozen_Data'!N61</f>
        <v>-89.7</v>
      </c>
      <c r="O61" s="31">
        <f>-'Frozen_Data'!O61</f>
        <v>-89.7</v>
      </c>
      <c r="P61" s="31">
        <f>-'Frozen_Data'!P61</f>
        <v>-89.7</v>
      </c>
      <c r="Q61" s="31">
        <f>-'Frozen_Data'!Q61</f>
        <v>-89.7</v>
      </c>
      <c r="R61" s="31">
        <f>-'Frozen_Data'!R61</f>
        <v>-89.7</v>
      </c>
      <c r="S61" s="31">
        <f>-'Frozen_Data'!S61</f>
        <v>-89.7</v>
      </c>
    </row>
    <row r="62" ht="28" customHeight="1">
      <c r="A62" s="2" t="str">
        <v>P05.KV</v>
      </c>
      <c r="B62" s="6" t="str">
        <v>Employer health insurance (KV)</v>
      </c>
      <c r="C62" s="2" t="str">
        <v>ENG</v>
      </c>
      <c r="D62" s="2" t="str">
        <v>People costs</v>
      </c>
      <c r="E62" s="32">
        <f>SUM(H62:S62)</f>
        <v>-5641.875</v>
      </c>
      <c r="F62" s="6" t="str">
        <v>Account GL.PEOPLE.KV; D10 People!H104 (P05.KV), Base, frozen 13 October 2026; signed P&amp;L</v>
      </c>
      <c r="G62" s="2"/>
      <c r="H62" s="31">
        <f>-'Frozen_Data'!H62</f>
        <v>0</v>
      </c>
      <c r="I62" s="31">
        <f>-'Frozen_Data'!I62</f>
        <v>0</v>
      </c>
      <c r="J62" s="31">
        <f>-'Frozen_Data'!J62</f>
        <v>-564.1875</v>
      </c>
      <c r="K62" s="31">
        <f>-'Frozen_Data'!K62</f>
        <v>-564.1875</v>
      </c>
      <c r="L62" s="31">
        <f>-'Frozen_Data'!L62</f>
        <v>-564.1875</v>
      </c>
      <c r="M62" s="31">
        <f>-'Frozen_Data'!M62</f>
        <v>-564.1875</v>
      </c>
      <c r="N62" s="31">
        <f>-'Frozen_Data'!N62</f>
        <v>-564.1875</v>
      </c>
      <c r="O62" s="31">
        <f>-'Frozen_Data'!O62</f>
        <v>-564.1875</v>
      </c>
      <c r="P62" s="31">
        <f>-'Frozen_Data'!P62</f>
        <v>-564.1875</v>
      </c>
      <c r="Q62" s="31">
        <f>-'Frozen_Data'!Q62</f>
        <v>-564.1875</v>
      </c>
      <c r="R62" s="31">
        <f>-'Frozen_Data'!R62</f>
        <v>-564.1875</v>
      </c>
      <c r="S62" s="31">
        <f>-'Frozen_Data'!S62</f>
        <v>-564.1875</v>
      </c>
    </row>
    <row r="63" ht="28" customHeight="1">
      <c r="A63" s="2" t="str">
        <v>P05.PV</v>
      </c>
      <c r="B63" s="6" t="str">
        <v>Employer long-term care insurance (PV)</v>
      </c>
      <c r="C63" s="2" t="str">
        <v>ENG</v>
      </c>
      <c r="D63" s="2" t="str">
        <v>People costs</v>
      </c>
      <c r="E63" s="32">
        <f>SUM(H63:S63)</f>
        <v>-1147.4999999999998</v>
      </c>
      <c r="F63" s="6" t="str">
        <v>Account GL.PEOPLE.PV; D10 People!H105 (P05.PV), Base, frozen 13 October 2026; signed P&amp;L</v>
      </c>
      <c r="G63" s="2"/>
      <c r="H63" s="31">
        <f>-'Frozen_Data'!H63</f>
        <v>0</v>
      </c>
      <c r="I63" s="31">
        <f>-'Frozen_Data'!I63</f>
        <v>0</v>
      </c>
      <c r="J63" s="31">
        <f>-'Frozen_Data'!J63</f>
        <v>-114.74999999999999</v>
      </c>
      <c r="K63" s="31">
        <f>-'Frozen_Data'!K63</f>
        <v>-114.74999999999999</v>
      </c>
      <c r="L63" s="31">
        <f>-'Frozen_Data'!L63</f>
        <v>-114.74999999999999</v>
      </c>
      <c r="M63" s="31">
        <f>-'Frozen_Data'!M63</f>
        <v>-114.74999999999999</v>
      </c>
      <c r="N63" s="31">
        <f>-'Frozen_Data'!N63</f>
        <v>-114.74999999999999</v>
      </c>
      <c r="O63" s="31">
        <f>-'Frozen_Data'!O63</f>
        <v>-114.74999999999999</v>
      </c>
      <c r="P63" s="31">
        <f>-'Frozen_Data'!P63</f>
        <v>-114.74999999999999</v>
      </c>
      <c r="Q63" s="31">
        <f>-'Frozen_Data'!Q63</f>
        <v>-114.74999999999999</v>
      </c>
      <c r="R63" s="31">
        <f>-'Frozen_Data'!R63</f>
        <v>-114.74999999999999</v>
      </c>
      <c r="S63" s="31">
        <f>-'Frozen_Data'!S63</f>
        <v>-114.74999999999999</v>
      </c>
    </row>
    <row r="64" ht="28" customHeight="1">
      <c r="A64" s="2" t="str">
        <v>P05.U1</v>
      </c>
      <c r="B64" s="6" t="str">
        <v>Sick-pay levy (U1)</v>
      </c>
      <c r="C64" s="2" t="str">
        <v>ENG</v>
      </c>
      <c r="D64" s="2" t="str">
        <v>People costs</v>
      </c>
      <c r="E64" s="32">
        <f>SUM(H64:S64)</f>
        <v>-1449.0</v>
      </c>
      <c r="F64" s="6" t="str">
        <v>Account GL.PEOPLE.U1; D10 People!H106 (P05.U1), Base, frozen 13 October 2026; signed P&amp;L</v>
      </c>
      <c r="G64" s="2"/>
      <c r="H64" s="31">
        <f>-'Frozen_Data'!H64</f>
        <v>0</v>
      </c>
      <c r="I64" s="31">
        <f>-'Frozen_Data'!I64</f>
        <v>0</v>
      </c>
      <c r="J64" s="31">
        <f>-'Frozen_Data'!J64</f>
        <v>-144.9</v>
      </c>
      <c r="K64" s="31">
        <f>-'Frozen_Data'!K64</f>
        <v>-144.9</v>
      </c>
      <c r="L64" s="31">
        <f>-'Frozen_Data'!L64</f>
        <v>-144.9</v>
      </c>
      <c r="M64" s="31">
        <f>-'Frozen_Data'!M64</f>
        <v>-144.9</v>
      </c>
      <c r="N64" s="31">
        <f>-'Frozen_Data'!N64</f>
        <v>-144.9</v>
      </c>
      <c r="O64" s="31">
        <f>-'Frozen_Data'!O64</f>
        <v>-144.9</v>
      </c>
      <c r="P64" s="31">
        <f>-'Frozen_Data'!P64</f>
        <v>-144.9</v>
      </c>
      <c r="Q64" s="31">
        <f>-'Frozen_Data'!Q64</f>
        <v>-144.9</v>
      </c>
      <c r="R64" s="31">
        <f>-'Frozen_Data'!R64</f>
        <v>-144.9</v>
      </c>
      <c r="S64" s="31">
        <f>-'Frozen_Data'!S64</f>
        <v>-144.9</v>
      </c>
    </row>
    <row r="65" ht="28" customHeight="1">
      <c r="A65" s="2" t="str">
        <v>P05.U2</v>
      </c>
      <c r="B65" s="6" t="str">
        <v>Maternity levy (U2)</v>
      </c>
      <c r="C65" s="2" t="str">
        <v>ENG</v>
      </c>
      <c r="D65" s="2" t="str">
        <v>People costs</v>
      </c>
      <c r="E65" s="32">
        <f>SUM(H65:S65)</f>
        <v>-303.6</v>
      </c>
      <c r="F65" s="6" t="str">
        <v>Account GL.PEOPLE.U2; D10 People!H107 (P05.U2), Base, frozen 13 October 2026; signed P&amp;L</v>
      </c>
      <c r="G65" s="2"/>
      <c r="H65" s="31">
        <f>-'Frozen_Data'!H65</f>
        <v>0</v>
      </c>
      <c r="I65" s="31">
        <f>-'Frozen_Data'!I65</f>
        <v>0</v>
      </c>
      <c r="J65" s="31">
        <f>-'Frozen_Data'!J65</f>
        <v>-30.360000000000003</v>
      </c>
      <c r="K65" s="31">
        <f>-'Frozen_Data'!K65</f>
        <v>-30.360000000000003</v>
      </c>
      <c r="L65" s="31">
        <f>-'Frozen_Data'!L65</f>
        <v>-30.360000000000003</v>
      </c>
      <c r="M65" s="31">
        <f>-'Frozen_Data'!M65</f>
        <v>-30.360000000000003</v>
      </c>
      <c r="N65" s="31">
        <f>-'Frozen_Data'!N65</f>
        <v>-30.360000000000003</v>
      </c>
      <c r="O65" s="31">
        <f>-'Frozen_Data'!O65</f>
        <v>-30.360000000000003</v>
      </c>
      <c r="P65" s="31">
        <f>-'Frozen_Data'!P65</f>
        <v>-30.360000000000003</v>
      </c>
      <c r="Q65" s="31">
        <f>-'Frozen_Data'!Q65</f>
        <v>-30.360000000000003</v>
      </c>
      <c r="R65" s="31">
        <f>-'Frozen_Data'!R65</f>
        <v>-30.360000000000003</v>
      </c>
      <c r="S65" s="31">
        <f>-'Frozen_Data'!S65</f>
        <v>-30.360000000000003</v>
      </c>
    </row>
    <row r="66" ht="28" customHeight="1">
      <c r="A66" s="2" t="str">
        <v>P05.INSOLV</v>
      </c>
      <c r="B66" s="6" t="str">
        <v>Insolvency levy</v>
      </c>
      <c r="C66" s="2" t="str">
        <v>ENG</v>
      </c>
      <c r="D66" s="2" t="str">
        <v>People costs</v>
      </c>
      <c r="E66" s="32">
        <f>SUM(H66:S66)</f>
        <v>-103.5</v>
      </c>
      <c r="F66" s="6" t="str">
        <v>Account GL.PEOPLE.INSOLV; D10 People!H108 (P05.INSOLV), Base, frozen 13 October 2026; signed P&amp;L</v>
      </c>
      <c r="G66" s="2"/>
      <c r="H66" s="31">
        <f>-'Frozen_Data'!H66</f>
        <v>0</v>
      </c>
      <c r="I66" s="31">
        <f>-'Frozen_Data'!I66</f>
        <v>0</v>
      </c>
      <c r="J66" s="31">
        <f>-'Frozen_Data'!J66</f>
        <v>-10.35</v>
      </c>
      <c r="K66" s="31">
        <f>-'Frozen_Data'!K66</f>
        <v>-10.35</v>
      </c>
      <c r="L66" s="31">
        <f>-'Frozen_Data'!L66</f>
        <v>-10.35</v>
      </c>
      <c r="M66" s="31">
        <f>-'Frozen_Data'!M66</f>
        <v>-10.35</v>
      </c>
      <c r="N66" s="31">
        <f>-'Frozen_Data'!N66</f>
        <v>-10.35</v>
      </c>
      <c r="O66" s="31">
        <f>-'Frozen_Data'!O66</f>
        <v>-10.35</v>
      </c>
      <c r="P66" s="31">
        <f>-'Frozen_Data'!P66</f>
        <v>-10.35</v>
      </c>
      <c r="Q66" s="31">
        <f>-'Frozen_Data'!Q66</f>
        <v>-10.35</v>
      </c>
      <c r="R66" s="31">
        <f>-'Frozen_Data'!R66</f>
        <v>-10.35</v>
      </c>
      <c r="S66" s="31">
        <f>-'Frozen_Data'!S66</f>
        <v>-10.35</v>
      </c>
    </row>
    <row r="67" ht="28" customHeight="1">
      <c r="A67" s="2" t="str">
        <v>P05.BG</v>
      </c>
      <c r="B67" s="6" t="str">
        <v>Statutory accident insurance (BG)</v>
      </c>
      <c r="C67" s="2" t="str">
        <v>ENG</v>
      </c>
      <c r="D67" s="2" t="str">
        <v>People costs</v>
      </c>
      <c r="E67" s="32">
        <f>SUM(H67:S67)</f>
        <v>-207.0</v>
      </c>
      <c r="F67" s="6" t="str">
        <v>Account GL.PEOPLE.BG; D10 People!H109 (P05.BG), Base, frozen 13 October 2026; signed P&amp;L</v>
      </c>
      <c r="G67" s="2"/>
      <c r="H67" s="31">
        <f>-'Frozen_Data'!H67</f>
        <v>0</v>
      </c>
      <c r="I67" s="31">
        <f>-'Frozen_Data'!I67</f>
        <v>0</v>
      </c>
      <c r="J67" s="31">
        <f>-'Frozen_Data'!J67</f>
        <v>-20.7</v>
      </c>
      <c r="K67" s="31">
        <f>-'Frozen_Data'!K67</f>
        <v>-20.7</v>
      </c>
      <c r="L67" s="31">
        <f>-'Frozen_Data'!L67</f>
        <v>-20.7</v>
      </c>
      <c r="M67" s="31">
        <f>-'Frozen_Data'!M67</f>
        <v>-20.7</v>
      </c>
      <c r="N67" s="31">
        <f>-'Frozen_Data'!N67</f>
        <v>-20.7</v>
      </c>
      <c r="O67" s="31">
        <f>-'Frozen_Data'!O67</f>
        <v>-20.7</v>
      </c>
      <c r="P67" s="31">
        <f>-'Frozen_Data'!P67</f>
        <v>-20.7</v>
      </c>
      <c r="Q67" s="31">
        <f>-'Frozen_Data'!Q67</f>
        <v>-20.7</v>
      </c>
      <c r="R67" s="31">
        <f>-'Frozen_Data'!R67</f>
        <v>-20.7</v>
      </c>
      <c r="S67" s="31">
        <f>-'Frozen_Data'!S67</f>
        <v>-20.7</v>
      </c>
    </row>
    <row r="68" ht="28" customHeight="1">
      <c r="A68" s="2" t="str">
        <v>P05.RECRUIT</v>
      </c>
      <c r="B68" s="6" t="str">
        <v>Recruiting costs</v>
      </c>
      <c r="C68" s="2" t="str">
        <v>ENG</v>
      </c>
      <c r="D68" s="2" t="str">
        <v>Operating expenses</v>
      </c>
      <c r="E68" s="32">
        <f>SUM(H68:S68)</f>
        <v>-8580</v>
      </c>
      <c r="F68" s="6" t="str">
        <v>Account GL.OPEX.PPL.RECRUIT; D10 People!H112 (P05.RECRUIT), Base, frozen 13 October 2026; signed P&amp;L</v>
      </c>
      <c r="G68" s="2"/>
      <c r="H68" s="31">
        <f>-'Frozen_Data'!H68</f>
        <v>0</v>
      </c>
      <c r="I68" s="31">
        <f>-'Frozen_Data'!I68</f>
        <v>0</v>
      </c>
      <c r="J68" s="31">
        <f>-'Frozen_Data'!J68</f>
        <v>-8580</v>
      </c>
      <c r="K68" s="31">
        <f>-'Frozen_Data'!K68</f>
        <v>0</v>
      </c>
      <c r="L68" s="31">
        <f>-'Frozen_Data'!L68</f>
        <v>0</v>
      </c>
      <c r="M68" s="31">
        <f>-'Frozen_Data'!M68</f>
        <v>0</v>
      </c>
      <c r="N68" s="31">
        <f>-'Frozen_Data'!N68</f>
        <v>0</v>
      </c>
      <c r="O68" s="31">
        <f>-'Frozen_Data'!O68</f>
        <v>0</v>
      </c>
      <c r="P68" s="31">
        <f>-'Frozen_Data'!P68</f>
        <v>0</v>
      </c>
      <c r="Q68" s="31">
        <f>-'Frozen_Data'!Q68</f>
        <v>0</v>
      </c>
      <c r="R68" s="31">
        <f>-'Frozen_Data'!R68</f>
        <v>0</v>
      </c>
      <c r="S68" s="31">
        <f>-'Frozen_Data'!S68</f>
        <v>0</v>
      </c>
    </row>
    <row r="69" ht="28" customHeight="1">
      <c r="A69" s="2" t="str">
        <v>P05.SOFTWARE</v>
      </c>
      <c r="B69" s="6" t="str">
        <v>Employee software and AI tools</v>
      </c>
      <c r="C69" s="2" t="str">
        <v>ENG</v>
      </c>
      <c r="D69" s="2" t="str">
        <v>Operating expenses</v>
      </c>
      <c r="E69" s="32">
        <f>SUM(H69:S69)</f>
        <v>-4500</v>
      </c>
      <c r="F69" s="6" t="str">
        <v>Account GL.OPEX.PPL.SW; D10 People!H113 (P05.SOFTWARE), Base, frozen 13 October 2026; signed P&amp;L</v>
      </c>
      <c r="G69" s="2"/>
      <c r="H69" s="31">
        <f>-'Frozen_Data'!H69</f>
        <v>0</v>
      </c>
      <c r="I69" s="31">
        <f>-'Frozen_Data'!I69</f>
        <v>0</v>
      </c>
      <c r="J69" s="31">
        <f>-'Frozen_Data'!J69</f>
        <v>-450</v>
      </c>
      <c r="K69" s="31">
        <f>-'Frozen_Data'!K69</f>
        <v>-450</v>
      </c>
      <c r="L69" s="31">
        <f>-'Frozen_Data'!L69</f>
        <v>-450</v>
      </c>
      <c r="M69" s="31">
        <f>-'Frozen_Data'!M69</f>
        <v>-450</v>
      </c>
      <c r="N69" s="31">
        <f>-'Frozen_Data'!N69</f>
        <v>-450</v>
      </c>
      <c r="O69" s="31">
        <f>-'Frozen_Data'!O69</f>
        <v>-450</v>
      </c>
      <c r="P69" s="31">
        <f>-'Frozen_Data'!P69</f>
        <v>-450</v>
      </c>
      <c r="Q69" s="31">
        <f>-'Frozen_Data'!Q69</f>
        <v>-450</v>
      </c>
      <c r="R69" s="31">
        <f>-'Frozen_Data'!R69</f>
        <v>-450</v>
      </c>
      <c r="S69" s="31">
        <f>-'Frozen_Data'!S69</f>
        <v>-450</v>
      </c>
    </row>
    <row r="70" ht="28" customHeight="1">
      <c r="A70" s="2" t="str">
        <v>P05.DEPR</v>
      </c>
      <c r="B70" s="6" t="str">
        <v>Depreciation, IT equipment</v>
      </c>
      <c r="C70" s="2" t="str">
        <v>ENG</v>
      </c>
      <c r="D70" s="2" t="str">
        <v>Depreciation</v>
      </c>
      <c r="E70" s="32">
        <f>SUM(H70:S70)</f>
        <v>-694.4444444444445</v>
      </c>
      <c r="F70" s="6" t="str">
        <v>Account GL.DEPR.IT; D10 Capex!H40 (P05.DEPRECIATION), Base, frozen 13 October 2026; signed P&amp;L</v>
      </c>
      <c r="G70" s="2"/>
      <c r="H70" s="31">
        <f>-'Frozen_Data'!H70</f>
        <v>0</v>
      </c>
      <c r="I70" s="31">
        <f>-'Frozen_Data'!I70</f>
        <v>0</v>
      </c>
      <c r="J70" s="31">
        <f>-'Frozen_Data'!J70</f>
        <v>-69.44444444444444</v>
      </c>
      <c r="K70" s="31">
        <f>-'Frozen_Data'!K70</f>
        <v>-69.44444444444444</v>
      </c>
      <c r="L70" s="31">
        <f>-'Frozen_Data'!L70</f>
        <v>-69.44444444444444</v>
      </c>
      <c r="M70" s="31">
        <f>-'Frozen_Data'!M70</f>
        <v>-69.44444444444444</v>
      </c>
      <c r="N70" s="31">
        <f>-'Frozen_Data'!N70</f>
        <v>-69.44444444444444</v>
      </c>
      <c r="O70" s="31">
        <f>-'Frozen_Data'!O70</f>
        <v>-69.44444444444444</v>
      </c>
      <c r="P70" s="31">
        <f>-'Frozen_Data'!P70</f>
        <v>-69.44444444444444</v>
      </c>
      <c r="Q70" s="31">
        <f>-'Frozen_Data'!Q70</f>
        <v>-69.44444444444444</v>
      </c>
      <c r="R70" s="31">
        <f>-'Frozen_Data'!R70</f>
        <v>-69.44444444444444</v>
      </c>
      <c r="S70" s="31">
        <f>-'Frozen_Data'!S70</f>
        <v>-69.44444444444444</v>
      </c>
    </row>
    <row r="71" ht="28" customHeight="1">
      <c r="A71" s="2" t="str">
        <v>P06.SALARY</v>
      </c>
      <c r="B71" s="6" t="str">
        <v>Salaries</v>
      </c>
      <c r="C71" s="2" t="str">
        <v>COMP</v>
      </c>
      <c r="D71" s="2" t="str">
        <v>People costs</v>
      </c>
      <c r="E71" s="32">
        <f>SUM(H71:S71)</f>
        <v>-69862.5</v>
      </c>
      <c r="F71" s="6" t="str">
        <v>Account GL.PEOPLE.SALARY; D10 People!H119 (P06.SALARY), Base, frozen 13 October 2026; signed P&amp;L</v>
      </c>
      <c r="G71" s="2"/>
      <c r="H71" s="31">
        <f>-'Frozen_Data'!H71</f>
        <v>0</v>
      </c>
      <c r="I71" s="31">
        <f>-'Frozen_Data'!I71</f>
        <v>0</v>
      </c>
      <c r="J71" s="31">
        <f>-'Frozen_Data'!J71</f>
        <v>0</v>
      </c>
      <c r="K71" s="31">
        <f>-'Frozen_Data'!K71</f>
        <v>-7762.5</v>
      </c>
      <c r="L71" s="31">
        <f>-'Frozen_Data'!L71</f>
        <v>-7762.5</v>
      </c>
      <c r="M71" s="31">
        <f>-'Frozen_Data'!M71</f>
        <v>-7762.5</v>
      </c>
      <c r="N71" s="31">
        <f>-'Frozen_Data'!N71</f>
        <v>-7762.5</v>
      </c>
      <c r="O71" s="31">
        <f>-'Frozen_Data'!O71</f>
        <v>-7762.5</v>
      </c>
      <c r="P71" s="31">
        <f>-'Frozen_Data'!P71</f>
        <v>-7762.5</v>
      </c>
      <c r="Q71" s="31">
        <f>-'Frozen_Data'!Q71</f>
        <v>-7762.5</v>
      </c>
      <c r="R71" s="31">
        <f>-'Frozen_Data'!R71</f>
        <v>-7762.5</v>
      </c>
      <c r="S71" s="31">
        <f>-'Frozen_Data'!S71</f>
        <v>-7762.5</v>
      </c>
    </row>
    <row r="72" ht="28" customHeight="1">
      <c r="A72" s="2" t="str">
        <v>P06.RV</v>
      </c>
      <c r="B72" s="6" t="str">
        <v>Employer pension insurance (RV)</v>
      </c>
      <c r="C72" s="2" t="str">
        <v>COMP</v>
      </c>
      <c r="D72" s="2" t="str">
        <v>People costs</v>
      </c>
      <c r="E72" s="32">
        <f>SUM(H72:S72)</f>
        <v>-6497.212500000001</v>
      </c>
      <c r="F72" s="6" t="str">
        <v>Account GL.PEOPLE.RV; D10 People!H120 (P06.RV), Base, frozen 13 October 2026; signed P&amp;L</v>
      </c>
      <c r="G72" s="2"/>
      <c r="H72" s="31">
        <f>-'Frozen_Data'!H72</f>
        <v>0</v>
      </c>
      <c r="I72" s="31">
        <f>-'Frozen_Data'!I72</f>
        <v>0</v>
      </c>
      <c r="J72" s="31">
        <f>-'Frozen_Data'!J72</f>
        <v>0</v>
      </c>
      <c r="K72" s="31">
        <f>-'Frozen_Data'!K72</f>
        <v>-721.9125</v>
      </c>
      <c r="L72" s="31">
        <f>-'Frozen_Data'!L72</f>
        <v>-721.9125</v>
      </c>
      <c r="M72" s="31">
        <f>-'Frozen_Data'!M72</f>
        <v>-721.9125</v>
      </c>
      <c r="N72" s="31">
        <f>-'Frozen_Data'!N72</f>
        <v>-721.9125</v>
      </c>
      <c r="O72" s="31">
        <f>-'Frozen_Data'!O72</f>
        <v>-721.9125</v>
      </c>
      <c r="P72" s="31">
        <f>-'Frozen_Data'!P72</f>
        <v>-721.9125</v>
      </c>
      <c r="Q72" s="31">
        <f>-'Frozen_Data'!Q72</f>
        <v>-721.9125</v>
      </c>
      <c r="R72" s="31">
        <f>-'Frozen_Data'!R72</f>
        <v>-721.9125</v>
      </c>
      <c r="S72" s="31">
        <f>-'Frozen_Data'!S72</f>
        <v>-721.9125</v>
      </c>
    </row>
    <row r="73" ht="28" customHeight="1">
      <c r="A73" s="2" t="str">
        <v>P06.AV</v>
      </c>
      <c r="B73" s="6" t="str">
        <v>Employer unemployment insurance (AV)</v>
      </c>
      <c r="C73" s="2" t="str">
        <v>COMP</v>
      </c>
      <c r="D73" s="2" t="str">
        <v>People costs</v>
      </c>
      <c r="E73" s="32">
        <f>SUM(H73:S73)</f>
        <v>-908.2125</v>
      </c>
      <c r="F73" s="6" t="str">
        <v>Account GL.PEOPLE.AV; D10 People!H121 (P06.AV), Base, frozen 13 October 2026; signed P&amp;L</v>
      </c>
      <c r="G73" s="2"/>
      <c r="H73" s="31">
        <f>-'Frozen_Data'!H73</f>
        <v>0</v>
      </c>
      <c r="I73" s="31">
        <f>-'Frozen_Data'!I73</f>
        <v>0</v>
      </c>
      <c r="J73" s="31">
        <f>-'Frozen_Data'!J73</f>
        <v>0</v>
      </c>
      <c r="K73" s="31">
        <f>-'Frozen_Data'!K73</f>
        <v>-100.9125</v>
      </c>
      <c r="L73" s="31">
        <f>-'Frozen_Data'!L73</f>
        <v>-100.9125</v>
      </c>
      <c r="M73" s="31">
        <f>-'Frozen_Data'!M73</f>
        <v>-100.9125</v>
      </c>
      <c r="N73" s="31">
        <f>-'Frozen_Data'!N73</f>
        <v>-100.9125</v>
      </c>
      <c r="O73" s="31">
        <f>-'Frozen_Data'!O73</f>
        <v>-100.9125</v>
      </c>
      <c r="P73" s="31">
        <f>-'Frozen_Data'!P73</f>
        <v>-100.9125</v>
      </c>
      <c r="Q73" s="31">
        <f>-'Frozen_Data'!Q73</f>
        <v>-100.9125</v>
      </c>
      <c r="R73" s="31">
        <f>-'Frozen_Data'!R73</f>
        <v>-100.9125</v>
      </c>
      <c r="S73" s="31">
        <f>-'Frozen_Data'!S73</f>
        <v>-100.9125</v>
      </c>
    </row>
    <row r="74" ht="28" customHeight="1">
      <c r="A74" s="2" t="str">
        <v>P06.KV</v>
      </c>
      <c r="B74" s="6" t="str">
        <v>Employer health insurance (KV)</v>
      </c>
      <c r="C74" s="2" t="str">
        <v>COMP</v>
      </c>
      <c r="D74" s="2" t="str">
        <v>People costs</v>
      </c>
      <c r="E74" s="32">
        <f>SUM(H74:S74)</f>
        <v>-5077.6875</v>
      </c>
      <c r="F74" s="6" t="str">
        <v>Account GL.PEOPLE.KV; D10 People!H122 (P06.KV), Base, frozen 13 October 2026; signed P&amp;L</v>
      </c>
      <c r="G74" s="2"/>
      <c r="H74" s="31">
        <f>-'Frozen_Data'!H74</f>
        <v>0</v>
      </c>
      <c r="I74" s="31">
        <f>-'Frozen_Data'!I74</f>
        <v>0</v>
      </c>
      <c r="J74" s="31">
        <f>-'Frozen_Data'!J74</f>
        <v>0</v>
      </c>
      <c r="K74" s="31">
        <f>-'Frozen_Data'!K74</f>
        <v>-564.1875</v>
      </c>
      <c r="L74" s="31">
        <f>-'Frozen_Data'!L74</f>
        <v>-564.1875</v>
      </c>
      <c r="M74" s="31">
        <f>-'Frozen_Data'!M74</f>
        <v>-564.1875</v>
      </c>
      <c r="N74" s="31">
        <f>-'Frozen_Data'!N74</f>
        <v>-564.1875</v>
      </c>
      <c r="O74" s="31">
        <f>-'Frozen_Data'!O74</f>
        <v>-564.1875</v>
      </c>
      <c r="P74" s="31">
        <f>-'Frozen_Data'!P74</f>
        <v>-564.1875</v>
      </c>
      <c r="Q74" s="31">
        <f>-'Frozen_Data'!Q74</f>
        <v>-564.1875</v>
      </c>
      <c r="R74" s="31">
        <f>-'Frozen_Data'!R74</f>
        <v>-564.1875</v>
      </c>
      <c r="S74" s="31">
        <f>-'Frozen_Data'!S74</f>
        <v>-564.1875</v>
      </c>
    </row>
    <row r="75" ht="28" customHeight="1">
      <c r="A75" s="2" t="str">
        <v>P06.PV</v>
      </c>
      <c r="B75" s="6" t="str">
        <v>Employer long-term care insurance (PV)</v>
      </c>
      <c r="C75" s="2" t="str">
        <v>COMP</v>
      </c>
      <c r="D75" s="2" t="str">
        <v>People costs</v>
      </c>
      <c r="E75" s="32">
        <f>SUM(H75:S75)</f>
        <v>-1032.7499999999998</v>
      </c>
      <c r="F75" s="6" t="str">
        <v>Account GL.PEOPLE.PV; D10 People!H123 (P06.PV), Base, frozen 13 October 2026; signed P&amp;L</v>
      </c>
      <c r="G75" s="2"/>
      <c r="H75" s="31">
        <f>-'Frozen_Data'!H75</f>
        <v>0</v>
      </c>
      <c r="I75" s="31">
        <f>-'Frozen_Data'!I75</f>
        <v>0</v>
      </c>
      <c r="J75" s="31">
        <f>-'Frozen_Data'!J75</f>
        <v>0</v>
      </c>
      <c r="K75" s="31">
        <f>-'Frozen_Data'!K75</f>
        <v>-114.74999999999999</v>
      </c>
      <c r="L75" s="31">
        <f>-'Frozen_Data'!L75</f>
        <v>-114.74999999999999</v>
      </c>
      <c r="M75" s="31">
        <f>-'Frozen_Data'!M75</f>
        <v>-114.74999999999999</v>
      </c>
      <c r="N75" s="31">
        <f>-'Frozen_Data'!N75</f>
        <v>-114.74999999999999</v>
      </c>
      <c r="O75" s="31">
        <f>-'Frozen_Data'!O75</f>
        <v>-114.74999999999999</v>
      </c>
      <c r="P75" s="31">
        <f>-'Frozen_Data'!P75</f>
        <v>-114.74999999999999</v>
      </c>
      <c r="Q75" s="31">
        <f>-'Frozen_Data'!Q75</f>
        <v>-114.74999999999999</v>
      </c>
      <c r="R75" s="31">
        <f>-'Frozen_Data'!R75</f>
        <v>-114.74999999999999</v>
      </c>
      <c r="S75" s="31">
        <f>-'Frozen_Data'!S75</f>
        <v>-114.74999999999999</v>
      </c>
    </row>
    <row r="76" ht="28" customHeight="1">
      <c r="A76" s="2" t="str">
        <v>P06.U1</v>
      </c>
      <c r="B76" s="6" t="str">
        <v>Sick-pay levy (U1)</v>
      </c>
      <c r="C76" s="2" t="str">
        <v>COMP</v>
      </c>
      <c r="D76" s="2" t="str">
        <v>People costs</v>
      </c>
      <c r="E76" s="32">
        <f>SUM(H76:S76)</f>
        <v>-1467.1125000000002</v>
      </c>
      <c r="F76" s="6" t="str">
        <v>Account GL.PEOPLE.U1; D10 People!H124 (P06.U1), Base, frozen 13 October 2026; signed P&amp;L</v>
      </c>
      <c r="G76" s="2"/>
      <c r="H76" s="31">
        <f>-'Frozen_Data'!H76</f>
        <v>0</v>
      </c>
      <c r="I76" s="31">
        <f>-'Frozen_Data'!I76</f>
        <v>0</v>
      </c>
      <c r="J76" s="31">
        <f>-'Frozen_Data'!J76</f>
        <v>0</v>
      </c>
      <c r="K76" s="31">
        <f>-'Frozen_Data'!K76</f>
        <v>-163.01250000000002</v>
      </c>
      <c r="L76" s="31">
        <f>-'Frozen_Data'!L76</f>
        <v>-163.01250000000002</v>
      </c>
      <c r="M76" s="31">
        <f>-'Frozen_Data'!M76</f>
        <v>-163.01250000000002</v>
      </c>
      <c r="N76" s="31">
        <f>-'Frozen_Data'!N76</f>
        <v>-163.01250000000002</v>
      </c>
      <c r="O76" s="31">
        <f>-'Frozen_Data'!O76</f>
        <v>-163.01250000000002</v>
      </c>
      <c r="P76" s="31">
        <f>-'Frozen_Data'!P76</f>
        <v>-163.01250000000002</v>
      </c>
      <c r="Q76" s="31">
        <f>-'Frozen_Data'!Q76</f>
        <v>-163.01250000000002</v>
      </c>
      <c r="R76" s="31">
        <f>-'Frozen_Data'!R76</f>
        <v>-163.01250000000002</v>
      </c>
      <c r="S76" s="31">
        <f>-'Frozen_Data'!S76</f>
        <v>-163.01250000000002</v>
      </c>
    </row>
    <row r="77" ht="28" customHeight="1">
      <c r="A77" s="2" t="str">
        <v>P06.U2</v>
      </c>
      <c r="B77" s="6" t="str">
        <v>Maternity levy (U2)</v>
      </c>
      <c r="C77" s="2" t="str">
        <v>COMP</v>
      </c>
      <c r="D77" s="2" t="str">
        <v>People costs</v>
      </c>
      <c r="E77" s="32">
        <f>SUM(H77:S77)</f>
        <v>-307.395</v>
      </c>
      <c r="F77" s="6" t="str">
        <v>Account GL.PEOPLE.U2; D10 People!H125 (P06.U2), Base, frozen 13 October 2026; signed P&amp;L</v>
      </c>
      <c r="G77" s="2"/>
      <c r="H77" s="31">
        <f>-'Frozen_Data'!H77</f>
        <v>0</v>
      </c>
      <c r="I77" s="31">
        <f>-'Frozen_Data'!I77</f>
        <v>0</v>
      </c>
      <c r="J77" s="31">
        <f>-'Frozen_Data'!J77</f>
        <v>0</v>
      </c>
      <c r="K77" s="31">
        <f>-'Frozen_Data'!K77</f>
        <v>-34.155</v>
      </c>
      <c r="L77" s="31">
        <f>-'Frozen_Data'!L77</f>
        <v>-34.155</v>
      </c>
      <c r="M77" s="31">
        <f>-'Frozen_Data'!M77</f>
        <v>-34.155</v>
      </c>
      <c r="N77" s="31">
        <f>-'Frozen_Data'!N77</f>
        <v>-34.155</v>
      </c>
      <c r="O77" s="31">
        <f>-'Frozen_Data'!O77</f>
        <v>-34.155</v>
      </c>
      <c r="P77" s="31">
        <f>-'Frozen_Data'!P77</f>
        <v>-34.155</v>
      </c>
      <c r="Q77" s="31">
        <f>-'Frozen_Data'!Q77</f>
        <v>-34.155</v>
      </c>
      <c r="R77" s="31">
        <f>-'Frozen_Data'!R77</f>
        <v>-34.155</v>
      </c>
      <c r="S77" s="31">
        <f>-'Frozen_Data'!S77</f>
        <v>-34.155</v>
      </c>
    </row>
    <row r="78" ht="28" customHeight="1">
      <c r="A78" s="2" t="str">
        <v>P06.INSOLV</v>
      </c>
      <c r="B78" s="6" t="str">
        <v>Insolvency levy</v>
      </c>
      <c r="C78" s="2" t="str">
        <v>COMP</v>
      </c>
      <c r="D78" s="2" t="str">
        <v>People costs</v>
      </c>
      <c r="E78" s="32">
        <f>SUM(H78:S78)</f>
        <v>-104.79375</v>
      </c>
      <c r="F78" s="6" t="str">
        <v>Account GL.PEOPLE.INSOLV; D10 People!H126 (P06.INSOLV), Base, frozen 13 October 2026; signed P&amp;L</v>
      </c>
      <c r="G78" s="2"/>
      <c r="H78" s="31">
        <f>-'Frozen_Data'!H78</f>
        <v>0</v>
      </c>
      <c r="I78" s="31">
        <f>-'Frozen_Data'!I78</f>
        <v>0</v>
      </c>
      <c r="J78" s="31">
        <f>-'Frozen_Data'!J78</f>
        <v>0</v>
      </c>
      <c r="K78" s="31">
        <f>-'Frozen_Data'!K78</f>
        <v>-11.64375</v>
      </c>
      <c r="L78" s="31">
        <f>-'Frozen_Data'!L78</f>
        <v>-11.64375</v>
      </c>
      <c r="M78" s="31">
        <f>-'Frozen_Data'!M78</f>
        <v>-11.64375</v>
      </c>
      <c r="N78" s="31">
        <f>-'Frozen_Data'!N78</f>
        <v>-11.64375</v>
      </c>
      <c r="O78" s="31">
        <f>-'Frozen_Data'!O78</f>
        <v>-11.64375</v>
      </c>
      <c r="P78" s="31">
        <f>-'Frozen_Data'!P78</f>
        <v>-11.64375</v>
      </c>
      <c r="Q78" s="31">
        <f>-'Frozen_Data'!Q78</f>
        <v>-11.64375</v>
      </c>
      <c r="R78" s="31">
        <f>-'Frozen_Data'!R78</f>
        <v>-11.64375</v>
      </c>
      <c r="S78" s="31">
        <f>-'Frozen_Data'!S78</f>
        <v>-11.64375</v>
      </c>
    </row>
    <row r="79" ht="28" customHeight="1">
      <c r="A79" s="2" t="str">
        <v>P06.BG</v>
      </c>
      <c r="B79" s="6" t="str">
        <v>Statutory accident insurance (BG)</v>
      </c>
      <c r="C79" s="2" t="str">
        <v>COMP</v>
      </c>
      <c r="D79" s="2" t="str">
        <v>People costs</v>
      </c>
      <c r="E79" s="32">
        <f>SUM(H79:S79)</f>
        <v>-209.5875</v>
      </c>
      <c r="F79" s="6" t="str">
        <v>Account GL.PEOPLE.BG; D10 People!H127 (P06.BG), Base, frozen 13 October 2026; signed P&amp;L</v>
      </c>
      <c r="G79" s="2"/>
      <c r="H79" s="31">
        <f>-'Frozen_Data'!H79</f>
        <v>0</v>
      </c>
      <c r="I79" s="31">
        <f>-'Frozen_Data'!I79</f>
        <v>0</v>
      </c>
      <c r="J79" s="31">
        <f>-'Frozen_Data'!J79</f>
        <v>0</v>
      </c>
      <c r="K79" s="31">
        <f>-'Frozen_Data'!K79</f>
        <v>-23.2875</v>
      </c>
      <c r="L79" s="31">
        <f>-'Frozen_Data'!L79</f>
        <v>-23.2875</v>
      </c>
      <c r="M79" s="31">
        <f>-'Frozen_Data'!M79</f>
        <v>-23.2875</v>
      </c>
      <c r="N79" s="31">
        <f>-'Frozen_Data'!N79</f>
        <v>-23.2875</v>
      </c>
      <c r="O79" s="31">
        <f>-'Frozen_Data'!O79</f>
        <v>-23.2875</v>
      </c>
      <c r="P79" s="31">
        <f>-'Frozen_Data'!P79</f>
        <v>-23.2875</v>
      </c>
      <c r="Q79" s="31">
        <f>-'Frozen_Data'!Q79</f>
        <v>-23.2875</v>
      </c>
      <c r="R79" s="31">
        <f>-'Frozen_Data'!R79</f>
        <v>-23.2875</v>
      </c>
      <c r="S79" s="31">
        <f>-'Frozen_Data'!S79</f>
        <v>-23.2875</v>
      </c>
    </row>
    <row r="80" ht="28" customHeight="1">
      <c r="A80" s="2" t="str">
        <v>P06.RECRUIT</v>
      </c>
      <c r="B80" s="6" t="str">
        <v>Recruiting costs</v>
      </c>
      <c r="C80" s="2" t="str">
        <v>COMP</v>
      </c>
      <c r="D80" s="2" t="str">
        <v>Operating expenses</v>
      </c>
      <c r="E80" s="32">
        <f>SUM(H80:S80)</f>
        <v>-9615</v>
      </c>
      <c r="F80" s="6" t="str">
        <v>Account GL.OPEX.PPL.RECRUIT; D10 People!H130 (P06.RECRUIT), Base, frozen 13 October 2026; signed P&amp;L</v>
      </c>
      <c r="G80" s="2"/>
      <c r="H80" s="31">
        <f>-'Frozen_Data'!H80</f>
        <v>0</v>
      </c>
      <c r="I80" s="31">
        <f>-'Frozen_Data'!I80</f>
        <v>0</v>
      </c>
      <c r="J80" s="31">
        <f>-'Frozen_Data'!J80</f>
        <v>0</v>
      </c>
      <c r="K80" s="31">
        <f>-'Frozen_Data'!K80</f>
        <v>-9615</v>
      </c>
      <c r="L80" s="31">
        <f>-'Frozen_Data'!L80</f>
        <v>0</v>
      </c>
      <c r="M80" s="31">
        <f>-'Frozen_Data'!M80</f>
        <v>0</v>
      </c>
      <c r="N80" s="31">
        <f>-'Frozen_Data'!N80</f>
        <v>0</v>
      </c>
      <c r="O80" s="31">
        <f>-'Frozen_Data'!O80</f>
        <v>0</v>
      </c>
      <c r="P80" s="31">
        <f>-'Frozen_Data'!P80</f>
        <v>0</v>
      </c>
      <c r="Q80" s="31">
        <f>-'Frozen_Data'!Q80</f>
        <v>0</v>
      </c>
      <c r="R80" s="31">
        <f>-'Frozen_Data'!R80</f>
        <v>0</v>
      </c>
      <c r="S80" s="31">
        <f>-'Frozen_Data'!S80</f>
        <v>0</v>
      </c>
    </row>
    <row r="81" ht="28" customHeight="1">
      <c r="A81" s="2" t="str">
        <v>P06.SOFTWARE</v>
      </c>
      <c r="B81" s="6" t="str">
        <v>Employee software and AI tools</v>
      </c>
      <c r="C81" s="2" t="str">
        <v>COMP</v>
      </c>
      <c r="D81" s="2" t="str">
        <v>Operating expenses</v>
      </c>
      <c r="E81" s="32">
        <f>SUM(H81:S81)</f>
        <v>-4050</v>
      </c>
      <c r="F81" s="6" t="str">
        <v>Account GL.OPEX.PPL.SW; D10 People!H131 (P06.SOFTWARE), Base, frozen 13 October 2026; signed P&amp;L</v>
      </c>
      <c r="G81" s="2"/>
      <c r="H81" s="31">
        <f>-'Frozen_Data'!H81</f>
        <v>0</v>
      </c>
      <c r="I81" s="31">
        <f>-'Frozen_Data'!I81</f>
        <v>0</v>
      </c>
      <c r="J81" s="31">
        <f>-'Frozen_Data'!J81</f>
        <v>0</v>
      </c>
      <c r="K81" s="31">
        <f>-'Frozen_Data'!K81</f>
        <v>-450</v>
      </c>
      <c r="L81" s="31">
        <f>-'Frozen_Data'!L81</f>
        <v>-450</v>
      </c>
      <c r="M81" s="31">
        <f>-'Frozen_Data'!M81</f>
        <v>-450</v>
      </c>
      <c r="N81" s="31">
        <f>-'Frozen_Data'!N81</f>
        <v>-450</v>
      </c>
      <c r="O81" s="31">
        <f>-'Frozen_Data'!O81</f>
        <v>-450</v>
      </c>
      <c r="P81" s="31">
        <f>-'Frozen_Data'!P81</f>
        <v>-450</v>
      </c>
      <c r="Q81" s="31">
        <f>-'Frozen_Data'!Q81</f>
        <v>-450</v>
      </c>
      <c r="R81" s="31">
        <f>-'Frozen_Data'!R81</f>
        <v>-450</v>
      </c>
      <c r="S81" s="31">
        <f>-'Frozen_Data'!S81</f>
        <v>-450</v>
      </c>
    </row>
    <row r="82" ht="28" customHeight="1">
      <c r="A82" s="2" t="str">
        <v>P06.DEPR</v>
      </c>
      <c r="B82" s="6" t="str">
        <v>Depreciation, IT equipment</v>
      </c>
      <c r="C82" s="2" t="str">
        <v>COMP</v>
      </c>
      <c r="D82" s="2" t="str">
        <v>Depreciation</v>
      </c>
      <c r="E82" s="32">
        <f>SUM(H82:S82)</f>
        <v>-625.0</v>
      </c>
      <c r="F82" s="6" t="str">
        <v>Account GL.DEPR.IT; D10 Capex!H45 (P06.DEPRECIATION), Base, frozen 13 October 2026; signed P&amp;L</v>
      </c>
      <c r="G82" s="2"/>
      <c r="H82" s="31">
        <f>-'Frozen_Data'!H82</f>
        <v>0</v>
      </c>
      <c r="I82" s="31">
        <f>-'Frozen_Data'!I82</f>
        <v>0</v>
      </c>
      <c r="J82" s="31">
        <f>-'Frozen_Data'!J82</f>
        <v>0</v>
      </c>
      <c r="K82" s="31">
        <f>-'Frozen_Data'!K82</f>
        <v>-69.44444444444444</v>
      </c>
      <c r="L82" s="31">
        <f>-'Frozen_Data'!L82</f>
        <v>-69.44444444444444</v>
      </c>
      <c r="M82" s="31">
        <f>-'Frozen_Data'!M82</f>
        <v>-69.44444444444444</v>
      </c>
      <c r="N82" s="31">
        <f>-'Frozen_Data'!N82</f>
        <v>-69.44444444444444</v>
      </c>
      <c r="O82" s="31">
        <f>-'Frozen_Data'!O82</f>
        <v>-69.44444444444444</v>
      </c>
      <c r="P82" s="31">
        <f>-'Frozen_Data'!P82</f>
        <v>-69.44444444444444</v>
      </c>
      <c r="Q82" s="31">
        <f>-'Frozen_Data'!Q82</f>
        <v>-69.44444444444444</v>
      </c>
      <c r="R82" s="31">
        <f>-'Frozen_Data'!R82</f>
        <v>-69.44444444444444</v>
      </c>
      <c r="S82" s="31">
        <f>-'Frozen_Data'!S82</f>
        <v>-69.44444444444444</v>
      </c>
    </row>
    <row r="83" ht="28" customHeight="1">
      <c r="A83" s="2" t="str">
        <v>P07.SALARY</v>
      </c>
      <c r="B83" s="6" t="str">
        <v>Salaries</v>
      </c>
      <c r="C83" s="2" t="str">
        <v>PROD</v>
      </c>
      <c r="D83" s="2" t="str">
        <v>People costs</v>
      </c>
      <c r="E83" s="32">
        <f>SUM(H83:S83)</f>
        <v>-54337.5</v>
      </c>
      <c r="F83" s="6" t="str">
        <v>Account GL.PEOPLE.SALARY; D10 People!H137 (P07.SALARY), Base, frozen 13 October 2026; signed P&amp;L</v>
      </c>
      <c r="G83" s="2"/>
      <c r="H83" s="31">
        <f>-'Frozen_Data'!H83</f>
        <v>0</v>
      </c>
      <c r="I83" s="31">
        <f>-'Frozen_Data'!I83</f>
        <v>0</v>
      </c>
      <c r="J83" s="31">
        <f>-'Frozen_Data'!J83</f>
        <v>0</v>
      </c>
      <c r="K83" s="31">
        <f>-'Frozen_Data'!K83</f>
        <v>-6037.5</v>
      </c>
      <c r="L83" s="31">
        <f>-'Frozen_Data'!L83</f>
        <v>-6037.5</v>
      </c>
      <c r="M83" s="31">
        <f>-'Frozen_Data'!M83</f>
        <v>-6037.5</v>
      </c>
      <c r="N83" s="31">
        <f>-'Frozen_Data'!N83</f>
        <v>-6037.5</v>
      </c>
      <c r="O83" s="31">
        <f>-'Frozen_Data'!O83</f>
        <v>-6037.5</v>
      </c>
      <c r="P83" s="31">
        <f>-'Frozen_Data'!P83</f>
        <v>-6037.5</v>
      </c>
      <c r="Q83" s="31">
        <f>-'Frozen_Data'!Q83</f>
        <v>-6037.5</v>
      </c>
      <c r="R83" s="31">
        <f>-'Frozen_Data'!R83</f>
        <v>-6037.5</v>
      </c>
      <c r="S83" s="31">
        <f>-'Frozen_Data'!S83</f>
        <v>-6037.5</v>
      </c>
    </row>
    <row r="84" ht="28" customHeight="1">
      <c r="A84" s="2" t="str">
        <v>P07.RV</v>
      </c>
      <c r="B84" s="6" t="str">
        <v>Employer pension insurance (RV)</v>
      </c>
      <c r="C84" s="2" t="str">
        <v>PROD</v>
      </c>
      <c r="D84" s="2" t="str">
        <v>People costs</v>
      </c>
      <c r="E84" s="32">
        <f>SUM(H84:S84)</f>
        <v>-5053.3875</v>
      </c>
      <c r="F84" s="6" t="str">
        <v>Account GL.PEOPLE.RV; D10 People!H138 (P07.RV), Base, frozen 13 October 2026; signed P&amp;L</v>
      </c>
      <c r="G84" s="2"/>
      <c r="H84" s="31">
        <f>-'Frozen_Data'!H84</f>
        <v>0</v>
      </c>
      <c r="I84" s="31">
        <f>-'Frozen_Data'!I84</f>
        <v>0</v>
      </c>
      <c r="J84" s="31">
        <f>-'Frozen_Data'!J84</f>
        <v>0</v>
      </c>
      <c r="K84" s="31">
        <f>-'Frozen_Data'!K84</f>
        <v>-561.4875</v>
      </c>
      <c r="L84" s="31">
        <f>-'Frozen_Data'!L84</f>
        <v>-561.4875</v>
      </c>
      <c r="M84" s="31">
        <f>-'Frozen_Data'!M84</f>
        <v>-561.4875</v>
      </c>
      <c r="N84" s="31">
        <f>-'Frozen_Data'!N84</f>
        <v>-561.4875</v>
      </c>
      <c r="O84" s="31">
        <f>-'Frozen_Data'!O84</f>
        <v>-561.4875</v>
      </c>
      <c r="P84" s="31">
        <f>-'Frozen_Data'!P84</f>
        <v>-561.4875</v>
      </c>
      <c r="Q84" s="31">
        <f>-'Frozen_Data'!Q84</f>
        <v>-561.4875</v>
      </c>
      <c r="R84" s="31">
        <f>-'Frozen_Data'!R84</f>
        <v>-561.4875</v>
      </c>
      <c r="S84" s="31">
        <f>-'Frozen_Data'!S84</f>
        <v>-561.4875</v>
      </c>
    </row>
    <row r="85" ht="28" customHeight="1">
      <c r="A85" s="2" t="str">
        <v>P07.AV</v>
      </c>
      <c r="B85" s="6" t="str">
        <v>Employer unemployment insurance (AV)</v>
      </c>
      <c r="C85" s="2" t="str">
        <v>PROD</v>
      </c>
      <c r="D85" s="2" t="str">
        <v>People costs</v>
      </c>
      <c r="E85" s="32">
        <f>SUM(H85:S85)</f>
        <v>-706.3874999999999</v>
      </c>
      <c r="F85" s="6" t="str">
        <v>Account GL.PEOPLE.AV; D10 People!H139 (P07.AV), Base, frozen 13 October 2026; signed P&amp;L</v>
      </c>
      <c r="G85" s="2"/>
      <c r="H85" s="31">
        <f>-'Frozen_Data'!H85</f>
        <v>0</v>
      </c>
      <c r="I85" s="31">
        <f>-'Frozen_Data'!I85</f>
        <v>0</v>
      </c>
      <c r="J85" s="31">
        <f>-'Frozen_Data'!J85</f>
        <v>0</v>
      </c>
      <c r="K85" s="31">
        <f>-'Frozen_Data'!K85</f>
        <v>-78.4875</v>
      </c>
      <c r="L85" s="31">
        <f>-'Frozen_Data'!L85</f>
        <v>-78.4875</v>
      </c>
      <c r="M85" s="31">
        <f>-'Frozen_Data'!M85</f>
        <v>-78.4875</v>
      </c>
      <c r="N85" s="31">
        <f>-'Frozen_Data'!N85</f>
        <v>-78.4875</v>
      </c>
      <c r="O85" s="31">
        <f>-'Frozen_Data'!O85</f>
        <v>-78.4875</v>
      </c>
      <c r="P85" s="31">
        <f>-'Frozen_Data'!P85</f>
        <v>-78.4875</v>
      </c>
      <c r="Q85" s="31">
        <f>-'Frozen_Data'!Q85</f>
        <v>-78.4875</v>
      </c>
      <c r="R85" s="31">
        <f>-'Frozen_Data'!R85</f>
        <v>-78.4875</v>
      </c>
      <c r="S85" s="31">
        <f>-'Frozen_Data'!S85</f>
        <v>-78.4875</v>
      </c>
    </row>
    <row r="86" ht="28" customHeight="1">
      <c r="A86" s="2" t="str">
        <v>P07.KV</v>
      </c>
      <c r="B86" s="6" t="str">
        <v>Employer health insurance (KV)</v>
      </c>
      <c r="C86" s="2" t="str">
        <v>PROD</v>
      </c>
      <c r="D86" s="2" t="str">
        <v>People costs</v>
      </c>
      <c r="E86" s="32">
        <f>SUM(H86:S86)</f>
        <v>-4808.868750000001</v>
      </c>
      <c r="F86" s="6" t="str">
        <v>Account GL.PEOPLE.KV; D10 People!H140 (P07.KV), Base, frozen 13 October 2026; signed P&amp;L</v>
      </c>
      <c r="G86" s="2"/>
      <c r="H86" s="31">
        <f>-'Frozen_Data'!H86</f>
        <v>0</v>
      </c>
      <c r="I86" s="31">
        <f>-'Frozen_Data'!I86</f>
        <v>0</v>
      </c>
      <c r="J86" s="31">
        <f>-'Frozen_Data'!J86</f>
        <v>0</v>
      </c>
      <c r="K86" s="31">
        <f>-'Frozen_Data'!K86</f>
        <v>-534.31875</v>
      </c>
      <c r="L86" s="31">
        <f>-'Frozen_Data'!L86</f>
        <v>-534.31875</v>
      </c>
      <c r="M86" s="31">
        <f>-'Frozen_Data'!M86</f>
        <v>-534.31875</v>
      </c>
      <c r="N86" s="31">
        <f>-'Frozen_Data'!N86</f>
        <v>-534.31875</v>
      </c>
      <c r="O86" s="31">
        <f>-'Frozen_Data'!O86</f>
        <v>-534.31875</v>
      </c>
      <c r="P86" s="31">
        <f>-'Frozen_Data'!P86</f>
        <v>-534.31875</v>
      </c>
      <c r="Q86" s="31">
        <f>-'Frozen_Data'!Q86</f>
        <v>-534.31875</v>
      </c>
      <c r="R86" s="31">
        <f>-'Frozen_Data'!R86</f>
        <v>-534.31875</v>
      </c>
      <c r="S86" s="31">
        <f>-'Frozen_Data'!S86</f>
        <v>-534.31875</v>
      </c>
    </row>
    <row r="87" ht="28" customHeight="1">
      <c r="A87" s="2" t="str">
        <v>P07.PV</v>
      </c>
      <c r="B87" s="6" t="str">
        <v>Employer long-term care insurance (PV)</v>
      </c>
      <c r="C87" s="2" t="str">
        <v>PROD</v>
      </c>
      <c r="D87" s="2" t="str">
        <v>People costs</v>
      </c>
      <c r="E87" s="32">
        <f>SUM(H87:S87)</f>
        <v>-978.0749999999999</v>
      </c>
      <c r="F87" s="6" t="str">
        <v>Account GL.PEOPLE.PV; D10 People!H141 (P07.PV), Base, frozen 13 October 2026; signed P&amp;L</v>
      </c>
      <c r="G87" s="2"/>
      <c r="H87" s="31">
        <f>-'Frozen_Data'!H87</f>
        <v>0</v>
      </c>
      <c r="I87" s="31">
        <f>-'Frozen_Data'!I87</f>
        <v>0</v>
      </c>
      <c r="J87" s="31">
        <f>-'Frozen_Data'!J87</f>
        <v>0</v>
      </c>
      <c r="K87" s="31">
        <f>-'Frozen_Data'!K87</f>
        <v>-108.675</v>
      </c>
      <c r="L87" s="31">
        <f>-'Frozen_Data'!L87</f>
        <v>-108.675</v>
      </c>
      <c r="M87" s="31">
        <f>-'Frozen_Data'!M87</f>
        <v>-108.675</v>
      </c>
      <c r="N87" s="31">
        <f>-'Frozen_Data'!N87</f>
        <v>-108.675</v>
      </c>
      <c r="O87" s="31">
        <f>-'Frozen_Data'!O87</f>
        <v>-108.675</v>
      </c>
      <c r="P87" s="31">
        <f>-'Frozen_Data'!P87</f>
        <v>-108.675</v>
      </c>
      <c r="Q87" s="31">
        <f>-'Frozen_Data'!Q87</f>
        <v>-108.675</v>
      </c>
      <c r="R87" s="31">
        <f>-'Frozen_Data'!R87</f>
        <v>-108.675</v>
      </c>
      <c r="S87" s="31">
        <f>-'Frozen_Data'!S87</f>
        <v>-108.675</v>
      </c>
    </row>
    <row r="88" ht="28" customHeight="1">
      <c r="A88" s="2" t="str">
        <v>P07.U1</v>
      </c>
      <c r="B88" s="6" t="str">
        <v>Sick-pay levy (U1)</v>
      </c>
      <c r="C88" s="2" t="str">
        <v>PROD</v>
      </c>
      <c r="D88" s="2" t="str">
        <v>People costs</v>
      </c>
      <c r="E88" s="32">
        <f>SUM(H88:S88)</f>
        <v>-1141.0875</v>
      </c>
      <c r="F88" s="6" t="str">
        <v>Account GL.PEOPLE.U1; D10 People!H142 (P07.U1), Base, frozen 13 October 2026; signed P&amp;L</v>
      </c>
      <c r="G88" s="2"/>
      <c r="H88" s="31">
        <f>-'Frozen_Data'!H88</f>
        <v>0</v>
      </c>
      <c r="I88" s="31">
        <f>-'Frozen_Data'!I88</f>
        <v>0</v>
      </c>
      <c r="J88" s="31">
        <f>-'Frozen_Data'!J88</f>
        <v>0</v>
      </c>
      <c r="K88" s="31">
        <f>-'Frozen_Data'!K88</f>
        <v>-126.78750000000001</v>
      </c>
      <c r="L88" s="31">
        <f>-'Frozen_Data'!L88</f>
        <v>-126.78750000000001</v>
      </c>
      <c r="M88" s="31">
        <f>-'Frozen_Data'!M88</f>
        <v>-126.78750000000001</v>
      </c>
      <c r="N88" s="31">
        <f>-'Frozen_Data'!N88</f>
        <v>-126.78750000000001</v>
      </c>
      <c r="O88" s="31">
        <f>-'Frozen_Data'!O88</f>
        <v>-126.78750000000001</v>
      </c>
      <c r="P88" s="31">
        <f>-'Frozen_Data'!P88</f>
        <v>-126.78750000000001</v>
      </c>
      <c r="Q88" s="31">
        <f>-'Frozen_Data'!Q88</f>
        <v>-126.78750000000001</v>
      </c>
      <c r="R88" s="31">
        <f>-'Frozen_Data'!R88</f>
        <v>-126.78750000000001</v>
      </c>
      <c r="S88" s="31">
        <f>-'Frozen_Data'!S88</f>
        <v>-126.78750000000001</v>
      </c>
    </row>
    <row r="89" ht="28" customHeight="1">
      <c r="A89" s="2" t="str">
        <v>P07.U2</v>
      </c>
      <c r="B89" s="6" t="str">
        <v>Maternity levy (U2)</v>
      </c>
      <c r="C89" s="2" t="str">
        <v>PROD</v>
      </c>
      <c r="D89" s="2" t="str">
        <v>People costs</v>
      </c>
      <c r="E89" s="32">
        <f>SUM(H89:S89)</f>
        <v>-239.085</v>
      </c>
      <c r="F89" s="6" t="str">
        <v>Account GL.PEOPLE.U2; D10 People!H143 (P07.U2), Base, frozen 13 October 2026; signed P&amp;L</v>
      </c>
      <c r="G89" s="2"/>
      <c r="H89" s="31">
        <f>-'Frozen_Data'!H89</f>
        <v>0</v>
      </c>
      <c r="I89" s="31">
        <f>-'Frozen_Data'!I89</f>
        <v>0</v>
      </c>
      <c r="J89" s="31">
        <f>-'Frozen_Data'!J89</f>
        <v>0</v>
      </c>
      <c r="K89" s="31">
        <f>-'Frozen_Data'!K89</f>
        <v>-26.565</v>
      </c>
      <c r="L89" s="31">
        <f>-'Frozen_Data'!L89</f>
        <v>-26.565</v>
      </c>
      <c r="M89" s="31">
        <f>-'Frozen_Data'!M89</f>
        <v>-26.565</v>
      </c>
      <c r="N89" s="31">
        <f>-'Frozen_Data'!N89</f>
        <v>-26.565</v>
      </c>
      <c r="O89" s="31">
        <f>-'Frozen_Data'!O89</f>
        <v>-26.565</v>
      </c>
      <c r="P89" s="31">
        <f>-'Frozen_Data'!P89</f>
        <v>-26.565</v>
      </c>
      <c r="Q89" s="31">
        <f>-'Frozen_Data'!Q89</f>
        <v>-26.565</v>
      </c>
      <c r="R89" s="31">
        <f>-'Frozen_Data'!R89</f>
        <v>-26.565</v>
      </c>
      <c r="S89" s="31">
        <f>-'Frozen_Data'!S89</f>
        <v>-26.565</v>
      </c>
    </row>
    <row r="90" ht="28" customHeight="1">
      <c r="A90" s="2" t="str">
        <v>P07.INSOLV</v>
      </c>
      <c r="B90" s="6" t="str">
        <v>Insolvency levy</v>
      </c>
      <c r="C90" s="2" t="str">
        <v>PROD</v>
      </c>
      <c r="D90" s="2" t="str">
        <v>People costs</v>
      </c>
      <c r="E90" s="32">
        <f>SUM(H90:S90)</f>
        <v>-81.50625000000001</v>
      </c>
      <c r="F90" s="6" t="str">
        <v>Account GL.PEOPLE.INSOLV; D10 People!H144 (P07.INSOLV), Base, frozen 13 October 2026; signed P&amp;L</v>
      </c>
      <c r="G90" s="2"/>
      <c r="H90" s="31">
        <f>-'Frozen_Data'!H90</f>
        <v>0</v>
      </c>
      <c r="I90" s="31">
        <f>-'Frozen_Data'!I90</f>
        <v>0</v>
      </c>
      <c r="J90" s="31">
        <f>-'Frozen_Data'!J90</f>
        <v>0</v>
      </c>
      <c r="K90" s="31">
        <f>-'Frozen_Data'!K90</f>
        <v>-9.05625</v>
      </c>
      <c r="L90" s="31">
        <f>-'Frozen_Data'!L90</f>
        <v>-9.05625</v>
      </c>
      <c r="M90" s="31">
        <f>-'Frozen_Data'!M90</f>
        <v>-9.05625</v>
      </c>
      <c r="N90" s="31">
        <f>-'Frozen_Data'!N90</f>
        <v>-9.05625</v>
      </c>
      <c r="O90" s="31">
        <f>-'Frozen_Data'!O90</f>
        <v>-9.05625</v>
      </c>
      <c r="P90" s="31">
        <f>-'Frozen_Data'!P90</f>
        <v>-9.05625</v>
      </c>
      <c r="Q90" s="31">
        <f>-'Frozen_Data'!Q90</f>
        <v>-9.05625</v>
      </c>
      <c r="R90" s="31">
        <f>-'Frozen_Data'!R90</f>
        <v>-9.05625</v>
      </c>
      <c r="S90" s="31">
        <f>-'Frozen_Data'!S90</f>
        <v>-9.05625</v>
      </c>
    </row>
    <row r="91" ht="28" customHeight="1">
      <c r="A91" s="2" t="str">
        <v>P07.BG</v>
      </c>
      <c r="B91" s="6" t="str">
        <v>Statutory accident insurance (BG)</v>
      </c>
      <c r="C91" s="2" t="str">
        <v>PROD</v>
      </c>
      <c r="D91" s="2" t="str">
        <v>People costs</v>
      </c>
      <c r="E91" s="32">
        <f>SUM(H91:S91)</f>
        <v>-163.01250000000002</v>
      </c>
      <c r="F91" s="6" t="str">
        <v>Account GL.PEOPLE.BG; D10 People!H145 (P07.BG), Base, frozen 13 October 2026; signed P&amp;L</v>
      </c>
      <c r="G91" s="2"/>
      <c r="H91" s="31">
        <f>-'Frozen_Data'!H91</f>
        <v>0</v>
      </c>
      <c r="I91" s="31">
        <f>-'Frozen_Data'!I91</f>
        <v>0</v>
      </c>
      <c r="J91" s="31">
        <f>-'Frozen_Data'!J91</f>
        <v>0</v>
      </c>
      <c r="K91" s="31">
        <f>-'Frozen_Data'!K91</f>
        <v>-18.1125</v>
      </c>
      <c r="L91" s="31">
        <f>-'Frozen_Data'!L91</f>
        <v>-18.1125</v>
      </c>
      <c r="M91" s="31">
        <f>-'Frozen_Data'!M91</f>
        <v>-18.1125</v>
      </c>
      <c r="N91" s="31">
        <f>-'Frozen_Data'!N91</f>
        <v>-18.1125</v>
      </c>
      <c r="O91" s="31">
        <f>-'Frozen_Data'!O91</f>
        <v>-18.1125</v>
      </c>
      <c r="P91" s="31">
        <f>-'Frozen_Data'!P91</f>
        <v>-18.1125</v>
      </c>
      <c r="Q91" s="31">
        <f>-'Frozen_Data'!Q91</f>
        <v>-18.1125</v>
      </c>
      <c r="R91" s="31">
        <f>-'Frozen_Data'!R91</f>
        <v>-18.1125</v>
      </c>
      <c r="S91" s="31">
        <f>-'Frozen_Data'!S91</f>
        <v>-18.1125</v>
      </c>
    </row>
    <row r="92" ht="28" customHeight="1">
      <c r="A92" s="2" t="str">
        <v>P07.RECRUIT</v>
      </c>
      <c r="B92" s="6" t="str">
        <v>Recruiting costs</v>
      </c>
      <c r="C92" s="2" t="str">
        <v>PROD</v>
      </c>
      <c r="D92" s="2" t="str">
        <v>Operating expenses</v>
      </c>
      <c r="E92" s="32">
        <f>SUM(H92:S92)</f>
        <v>-7545</v>
      </c>
      <c r="F92" s="6" t="str">
        <v>Account GL.OPEX.PPL.RECRUIT; D10 People!H148 (P07.RECRUIT), Base, frozen 13 October 2026; signed P&amp;L</v>
      </c>
      <c r="G92" s="2"/>
      <c r="H92" s="31">
        <f>-'Frozen_Data'!H92</f>
        <v>0</v>
      </c>
      <c r="I92" s="31">
        <f>-'Frozen_Data'!I92</f>
        <v>0</v>
      </c>
      <c r="J92" s="31">
        <f>-'Frozen_Data'!J92</f>
        <v>0</v>
      </c>
      <c r="K92" s="31">
        <f>-'Frozen_Data'!K92</f>
        <v>-7545</v>
      </c>
      <c r="L92" s="31">
        <f>-'Frozen_Data'!L92</f>
        <v>0</v>
      </c>
      <c r="M92" s="31">
        <f>-'Frozen_Data'!M92</f>
        <v>0</v>
      </c>
      <c r="N92" s="31">
        <f>-'Frozen_Data'!N92</f>
        <v>0</v>
      </c>
      <c r="O92" s="31">
        <f>-'Frozen_Data'!O92</f>
        <v>0</v>
      </c>
      <c r="P92" s="31">
        <f>-'Frozen_Data'!P92</f>
        <v>0</v>
      </c>
      <c r="Q92" s="31">
        <f>-'Frozen_Data'!Q92</f>
        <v>0</v>
      </c>
      <c r="R92" s="31">
        <f>-'Frozen_Data'!R92</f>
        <v>0</v>
      </c>
      <c r="S92" s="31">
        <f>-'Frozen_Data'!S92</f>
        <v>0</v>
      </c>
    </row>
    <row r="93" ht="28" customHeight="1">
      <c r="A93" s="2" t="str">
        <v>P07.SOFTWARE</v>
      </c>
      <c r="B93" s="6" t="str">
        <v>Employee software and AI tools</v>
      </c>
      <c r="C93" s="2" t="str">
        <v>PROD</v>
      </c>
      <c r="D93" s="2" t="str">
        <v>Operating expenses</v>
      </c>
      <c r="E93" s="32">
        <f>SUM(H93:S93)</f>
        <v>-4050</v>
      </c>
      <c r="F93" s="6" t="str">
        <v>Account GL.OPEX.PPL.SW; D10 People!H149 (P07.SOFTWARE), Base, frozen 13 October 2026; signed P&amp;L</v>
      </c>
      <c r="G93" s="2"/>
      <c r="H93" s="31">
        <f>-'Frozen_Data'!H93</f>
        <v>0</v>
      </c>
      <c r="I93" s="31">
        <f>-'Frozen_Data'!I93</f>
        <v>0</v>
      </c>
      <c r="J93" s="31">
        <f>-'Frozen_Data'!J93</f>
        <v>0</v>
      </c>
      <c r="K93" s="31">
        <f>-'Frozen_Data'!K93</f>
        <v>-450</v>
      </c>
      <c r="L93" s="31">
        <f>-'Frozen_Data'!L93</f>
        <v>-450</v>
      </c>
      <c r="M93" s="31">
        <f>-'Frozen_Data'!M93</f>
        <v>-450</v>
      </c>
      <c r="N93" s="31">
        <f>-'Frozen_Data'!N93</f>
        <v>-450</v>
      </c>
      <c r="O93" s="31">
        <f>-'Frozen_Data'!O93</f>
        <v>-450</v>
      </c>
      <c r="P93" s="31">
        <f>-'Frozen_Data'!P93</f>
        <v>-450</v>
      </c>
      <c r="Q93" s="31">
        <f>-'Frozen_Data'!Q93</f>
        <v>-450</v>
      </c>
      <c r="R93" s="31">
        <f>-'Frozen_Data'!R93</f>
        <v>-450</v>
      </c>
      <c r="S93" s="31">
        <f>-'Frozen_Data'!S93</f>
        <v>-450</v>
      </c>
    </row>
    <row r="94" ht="28" customHeight="1">
      <c r="A94" s="2" t="str">
        <v>P07.DEPR</v>
      </c>
      <c r="B94" s="6" t="str">
        <v>Depreciation, IT equipment</v>
      </c>
      <c r="C94" s="2" t="str">
        <v>PROD</v>
      </c>
      <c r="D94" s="2" t="str">
        <v>Depreciation</v>
      </c>
      <c r="E94" s="32">
        <f>SUM(H94:S94)</f>
        <v>-625.0</v>
      </c>
      <c r="F94" s="6" t="str">
        <v>Account GL.DEPR.IT; D10 Capex!H50 (P07.DEPRECIATION), Base, frozen 13 October 2026; signed P&amp;L</v>
      </c>
      <c r="G94" s="2"/>
      <c r="H94" s="31">
        <f>-'Frozen_Data'!H94</f>
        <v>0</v>
      </c>
      <c r="I94" s="31">
        <f>-'Frozen_Data'!I94</f>
        <v>0</v>
      </c>
      <c r="J94" s="31">
        <f>-'Frozen_Data'!J94</f>
        <v>0</v>
      </c>
      <c r="K94" s="31">
        <f>-'Frozen_Data'!K94</f>
        <v>-69.44444444444444</v>
      </c>
      <c r="L94" s="31">
        <f>-'Frozen_Data'!L94</f>
        <v>-69.44444444444444</v>
      </c>
      <c r="M94" s="31">
        <f>-'Frozen_Data'!M94</f>
        <v>-69.44444444444444</v>
      </c>
      <c r="N94" s="31">
        <f>-'Frozen_Data'!N94</f>
        <v>-69.44444444444444</v>
      </c>
      <c r="O94" s="31">
        <f>-'Frozen_Data'!O94</f>
        <v>-69.44444444444444</v>
      </c>
      <c r="P94" s="31">
        <f>-'Frozen_Data'!P94</f>
        <v>-69.44444444444444</v>
      </c>
      <c r="Q94" s="31">
        <f>-'Frozen_Data'!Q94</f>
        <v>-69.44444444444444</v>
      </c>
      <c r="R94" s="31">
        <f>-'Frozen_Data'!R94</f>
        <v>-69.44444444444444</v>
      </c>
      <c r="S94" s="31">
        <f>-'Frozen_Data'!S94</f>
        <v>-69.44444444444444</v>
      </c>
    </row>
    <row r="95" ht="28" customHeight="1">
      <c r="A95" s="2" t="str">
        <v>P08.SALARY</v>
      </c>
      <c r="B95" s="6" t="str">
        <v>Salaries</v>
      </c>
      <c r="C95" s="2" t="str">
        <v>ENG</v>
      </c>
      <c r="D95" s="2" t="str">
        <v>People costs</v>
      </c>
      <c r="E95" s="32">
        <f>SUM(H95:S95)</f>
        <v>-55200</v>
      </c>
      <c r="F95" s="6" t="str">
        <v>Account GL.PEOPLE.SALARY; D10 People!H155 (P08.SALARY), Base, frozen 13 October 2026; signed P&amp;L</v>
      </c>
      <c r="G95" s="2"/>
      <c r="H95" s="31">
        <f>-'Frozen_Data'!H95</f>
        <v>0</v>
      </c>
      <c r="I95" s="31">
        <f>-'Frozen_Data'!I95</f>
        <v>0</v>
      </c>
      <c r="J95" s="31">
        <f>-'Frozen_Data'!J95</f>
        <v>0</v>
      </c>
      <c r="K95" s="31">
        <f>-'Frozen_Data'!K95</f>
        <v>0</v>
      </c>
      <c r="L95" s="31">
        <f>-'Frozen_Data'!L95</f>
        <v>-6900</v>
      </c>
      <c r="M95" s="31">
        <f>-'Frozen_Data'!M95</f>
        <v>-6900</v>
      </c>
      <c r="N95" s="31">
        <f>-'Frozen_Data'!N95</f>
        <v>-6900</v>
      </c>
      <c r="O95" s="31">
        <f>-'Frozen_Data'!O95</f>
        <v>-6900</v>
      </c>
      <c r="P95" s="31">
        <f>-'Frozen_Data'!P95</f>
        <v>-6900</v>
      </c>
      <c r="Q95" s="31">
        <f>-'Frozen_Data'!Q95</f>
        <v>-6900</v>
      </c>
      <c r="R95" s="31">
        <f>-'Frozen_Data'!R95</f>
        <v>-6900</v>
      </c>
      <c r="S95" s="31">
        <f>-'Frozen_Data'!S95</f>
        <v>-6900</v>
      </c>
    </row>
    <row r="96" ht="28" customHeight="1">
      <c r="A96" s="2" t="str">
        <v>P08.RV</v>
      </c>
      <c r="B96" s="6" t="str">
        <v>Employer pension insurance (RV)</v>
      </c>
      <c r="C96" s="2" t="str">
        <v>ENG</v>
      </c>
      <c r="D96" s="2" t="str">
        <v>People costs</v>
      </c>
      <c r="E96" s="32">
        <f>SUM(H96:S96)</f>
        <v>-5133.6</v>
      </c>
      <c r="F96" s="6" t="str">
        <v>Account GL.PEOPLE.RV; D10 People!H156 (P08.RV), Base, frozen 13 October 2026; signed P&amp;L</v>
      </c>
      <c r="G96" s="2"/>
      <c r="H96" s="31">
        <f>-'Frozen_Data'!H96</f>
        <v>0</v>
      </c>
      <c r="I96" s="31">
        <f>-'Frozen_Data'!I96</f>
        <v>0</v>
      </c>
      <c r="J96" s="31">
        <f>-'Frozen_Data'!J96</f>
        <v>0</v>
      </c>
      <c r="K96" s="31">
        <f>-'Frozen_Data'!K96</f>
        <v>0</v>
      </c>
      <c r="L96" s="31">
        <f>-'Frozen_Data'!L96</f>
        <v>-641.7</v>
      </c>
      <c r="M96" s="31">
        <f>-'Frozen_Data'!M96</f>
        <v>-641.7</v>
      </c>
      <c r="N96" s="31">
        <f>-'Frozen_Data'!N96</f>
        <v>-641.7</v>
      </c>
      <c r="O96" s="31">
        <f>-'Frozen_Data'!O96</f>
        <v>-641.7</v>
      </c>
      <c r="P96" s="31">
        <f>-'Frozen_Data'!P96</f>
        <v>-641.7</v>
      </c>
      <c r="Q96" s="31">
        <f>-'Frozen_Data'!Q96</f>
        <v>-641.7</v>
      </c>
      <c r="R96" s="31">
        <f>-'Frozen_Data'!R96</f>
        <v>-641.7</v>
      </c>
      <c r="S96" s="31">
        <f>-'Frozen_Data'!S96</f>
        <v>-641.7</v>
      </c>
    </row>
    <row r="97" ht="28" customHeight="1">
      <c r="A97" s="2" t="str">
        <v>P08.AV</v>
      </c>
      <c r="B97" s="6" t="str">
        <v>Employer unemployment insurance (AV)</v>
      </c>
      <c r="C97" s="2" t="str">
        <v>ENG</v>
      </c>
      <c r="D97" s="2" t="str">
        <v>People costs</v>
      </c>
      <c r="E97" s="32">
        <f>SUM(H97:S97)</f>
        <v>-717.6</v>
      </c>
      <c r="F97" s="6" t="str">
        <v>Account GL.PEOPLE.AV; D10 People!H157 (P08.AV), Base, frozen 13 October 2026; signed P&amp;L</v>
      </c>
      <c r="G97" s="2"/>
      <c r="H97" s="31">
        <f>-'Frozen_Data'!H97</f>
        <v>0</v>
      </c>
      <c r="I97" s="31">
        <f>-'Frozen_Data'!I97</f>
        <v>0</v>
      </c>
      <c r="J97" s="31">
        <f>-'Frozen_Data'!J97</f>
        <v>0</v>
      </c>
      <c r="K97" s="31">
        <f>-'Frozen_Data'!K97</f>
        <v>0</v>
      </c>
      <c r="L97" s="31">
        <f>-'Frozen_Data'!L97</f>
        <v>-89.7</v>
      </c>
      <c r="M97" s="31">
        <f>-'Frozen_Data'!M97</f>
        <v>-89.7</v>
      </c>
      <c r="N97" s="31">
        <f>-'Frozen_Data'!N97</f>
        <v>-89.7</v>
      </c>
      <c r="O97" s="31">
        <f>-'Frozen_Data'!O97</f>
        <v>-89.7</v>
      </c>
      <c r="P97" s="31">
        <f>-'Frozen_Data'!P97</f>
        <v>-89.7</v>
      </c>
      <c r="Q97" s="31">
        <f>-'Frozen_Data'!Q97</f>
        <v>-89.7</v>
      </c>
      <c r="R97" s="31">
        <f>-'Frozen_Data'!R97</f>
        <v>-89.7</v>
      </c>
      <c r="S97" s="31">
        <f>-'Frozen_Data'!S97</f>
        <v>-89.7</v>
      </c>
    </row>
    <row r="98" ht="28" customHeight="1">
      <c r="A98" s="2" t="str">
        <v>P08.KV</v>
      </c>
      <c r="B98" s="6" t="str">
        <v>Employer health insurance (KV)</v>
      </c>
      <c r="C98" s="2" t="str">
        <v>ENG</v>
      </c>
      <c r="D98" s="2" t="str">
        <v>People costs</v>
      </c>
      <c r="E98" s="32">
        <f>SUM(H98:S98)</f>
        <v>-4513.5</v>
      </c>
      <c r="F98" s="6" t="str">
        <v>Account GL.PEOPLE.KV; D10 People!H158 (P08.KV), Base, frozen 13 October 2026; signed P&amp;L</v>
      </c>
      <c r="G98" s="2"/>
      <c r="H98" s="31">
        <f>-'Frozen_Data'!H98</f>
        <v>0</v>
      </c>
      <c r="I98" s="31">
        <f>-'Frozen_Data'!I98</f>
        <v>0</v>
      </c>
      <c r="J98" s="31">
        <f>-'Frozen_Data'!J98</f>
        <v>0</v>
      </c>
      <c r="K98" s="31">
        <f>-'Frozen_Data'!K98</f>
        <v>0</v>
      </c>
      <c r="L98" s="31">
        <f>-'Frozen_Data'!L98</f>
        <v>-564.1875</v>
      </c>
      <c r="M98" s="31">
        <f>-'Frozen_Data'!M98</f>
        <v>-564.1875</v>
      </c>
      <c r="N98" s="31">
        <f>-'Frozen_Data'!N98</f>
        <v>-564.1875</v>
      </c>
      <c r="O98" s="31">
        <f>-'Frozen_Data'!O98</f>
        <v>-564.1875</v>
      </c>
      <c r="P98" s="31">
        <f>-'Frozen_Data'!P98</f>
        <v>-564.1875</v>
      </c>
      <c r="Q98" s="31">
        <f>-'Frozen_Data'!Q98</f>
        <v>-564.1875</v>
      </c>
      <c r="R98" s="31">
        <f>-'Frozen_Data'!R98</f>
        <v>-564.1875</v>
      </c>
      <c r="S98" s="31">
        <f>-'Frozen_Data'!S98</f>
        <v>-564.1875</v>
      </c>
    </row>
    <row r="99" ht="28" customHeight="1">
      <c r="A99" s="2" t="str">
        <v>P08.PV</v>
      </c>
      <c r="B99" s="6" t="str">
        <v>Employer long-term care insurance (PV)</v>
      </c>
      <c r="C99" s="2" t="str">
        <v>ENG</v>
      </c>
      <c r="D99" s="2" t="str">
        <v>People costs</v>
      </c>
      <c r="E99" s="32">
        <f>SUM(H99:S99)</f>
        <v>-917.9999999999999</v>
      </c>
      <c r="F99" s="6" t="str">
        <v>Account GL.PEOPLE.PV; D10 People!H159 (P08.PV), Base, frozen 13 October 2026; signed P&amp;L</v>
      </c>
      <c r="G99" s="2"/>
      <c r="H99" s="31">
        <f>-'Frozen_Data'!H99</f>
        <v>0</v>
      </c>
      <c r="I99" s="31">
        <f>-'Frozen_Data'!I99</f>
        <v>0</v>
      </c>
      <c r="J99" s="31">
        <f>-'Frozen_Data'!J99</f>
        <v>0</v>
      </c>
      <c r="K99" s="31">
        <f>-'Frozen_Data'!K99</f>
        <v>0</v>
      </c>
      <c r="L99" s="31">
        <f>-'Frozen_Data'!L99</f>
        <v>-114.74999999999999</v>
      </c>
      <c r="M99" s="31">
        <f>-'Frozen_Data'!M99</f>
        <v>-114.74999999999999</v>
      </c>
      <c r="N99" s="31">
        <f>-'Frozen_Data'!N99</f>
        <v>-114.74999999999999</v>
      </c>
      <c r="O99" s="31">
        <f>-'Frozen_Data'!O99</f>
        <v>-114.74999999999999</v>
      </c>
      <c r="P99" s="31">
        <f>-'Frozen_Data'!P99</f>
        <v>-114.74999999999999</v>
      </c>
      <c r="Q99" s="31">
        <f>-'Frozen_Data'!Q99</f>
        <v>-114.74999999999999</v>
      </c>
      <c r="R99" s="31">
        <f>-'Frozen_Data'!R99</f>
        <v>-114.74999999999999</v>
      </c>
      <c r="S99" s="31">
        <f>-'Frozen_Data'!S99</f>
        <v>-114.74999999999999</v>
      </c>
    </row>
    <row r="100" ht="28" customHeight="1">
      <c r="A100" s="2" t="str">
        <v>P08.U1</v>
      </c>
      <c r="B100" s="6" t="str">
        <v>Sick-pay levy (U1)</v>
      </c>
      <c r="C100" s="2" t="str">
        <v>ENG</v>
      </c>
      <c r="D100" s="2" t="str">
        <v>People costs</v>
      </c>
      <c r="E100" s="32">
        <f>SUM(H100:S100)</f>
        <v>-1159.2</v>
      </c>
      <c r="F100" s="6" t="str">
        <v>Account GL.PEOPLE.U1; D10 People!H160 (P08.U1), Base, frozen 13 October 2026; signed P&amp;L</v>
      </c>
      <c r="G100" s="2"/>
      <c r="H100" s="31">
        <f>-'Frozen_Data'!H100</f>
        <v>0</v>
      </c>
      <c r="I100" s="31">
        <f>-'Frozen_Data'!I100</f>
        <v>0</v>
      </c>
      <c r="J100" s="31">
        <f>-'Frozen_Data'!J100</f>
        <v>0</v>
      </c>
      <c r="K100" s="31">
        <f>-'Frozen_Data'!K100</f>
        <v>0</v>
      </c>
      <c r="L100" s="31">
        <f>-'Frozen_Data'!L100</f>
        <v>-144.9</v>
      </c>
      <c r="M100" s="31">
        <f>-'Frozen_Data'!M100</f>
        <v>-144.9</v>
      </c>
      <c r="N100" s="31">
        <f>-'Frozen_Data'!N100</f>
        <v>-144.9</v>
      </c>
      <c r="O100" s="31">
        <f>-'Frozen_Data'!O100</f>
        <v>-144.9</v>
      </c>
      <c r="P100" s="31">
        <f>-'Frozen_Data'!P100</f>
        <v>-144.9</v>
      </c>
      <c r="Q100" s="31">
        <f>-'Frozen_Data'!Q100</f>
        <v>-144.9</v>
      </c>
      <c r="R100" s="31">
        <f>-'Frozen_Data'!R100</f>
        <v>-144.9</v>
      </c>
      <c r="S100" s="31">
        <f>-'Frozen_Data'!S100</f>
        <v>-144.9</v>
      </c>
    </row>
    <row r="101" ht="28" customHeight="1">
      <c r="A101" s="2" t="str">
        <v>P08.U2</v>
      </c>
      <c r="B101" s="6" t="str">
        <v>Maternity levy (U2)</v>
      </c>
      <c r="C101" s="2" t="str">
        <v>ENG</v>
      </c>
      <c r="D101" s="2" t="str">
        <v>People costs</v>
      </c>
      <c r="E101" s="32">
        <f>SUM(H101:S101)</f>
        <v>-242.88000000000002</v>
      </c>
      <c r="F101" s="6" t="str">
        <v>Account GL.PEOPLE.U2; D10 People!H161 (P08.U2), Base, frozen 13 October 2026; signed P&amp;L</v>
      </c>
      <c r="G101" s="2"/>
      <c r="H101" s="31">
        <f>-'Frozen_Data'!H101</f>
        <v>0</v>
      </c>
      <c r="I101" s="31">
        <f>-'Frozen_Data'!I101</f>
        <v>0</v>
      </c>
      <c r="J101" s="31">
        <f>-'Frozen_Data'!J101</f>
        <v>0</v>
      </c>
      <c r="K101" s="31">
        <f>-'Frozen_Data'!K101</f>
        <v>0</v>
      </c>
      <c r="L101" s="31">
        <f>-'Frozen_Data'!L101</f>
        <v>-30.360000000000003</v>
      </c>
      <c r="M101" s="31">
        <f>-'Frozen_Data'!M101</f>
        <v>-30.360000000000003</v>
      </c>
      <c r="N101" s="31">
        <f>-'Frozen_Data'!N101</f>
        <v>-30.360000000000003</v>
      </c>
      <c r="O101" s="31">
        <f>-'Frozen_Data'!O101</f>
        <v>-30.360000000000003</v>
      </c>
      <c r="P101" s="31">
        <f>-'Frozen_Data'!P101</f>
        <v>-30.360000000000003</v>
      </c>
      <c r="Q101" s="31">
        <f>-'Frozen_Data'!Q101</f>
        <v>-30.360000000000003</v>
      </c>
      <c r="R101" s="31">
        <f>-'Frozen_Data'!R101</f>
        <v>-30.360000000000003</v>
      </c>
      <c r="S101" s="31">
        <f>-'Frozen_Data'!S101</f>
        <v>-30.360000000000003</v>
      </c>
    </row>
    <row r="102" ht="28" customHeight="1">
      <c r="A102" s="2" t="str">
        <v>P08.INSOLV</v>
      </c>
      <c r="B102" s="6" t="str">
        <v>Insolvency levy</v>
      </c>
      <c r="C102" s="2" t="str">
        <v>ENG</v>
      </c>
      <c r="D102" s="2" t="str">
        <v>People costs</v>
      </c>
      <c r="E102" s="32">
        <f>SUM(H102:S102)</f>
        <v>-82.8</v>
      </c>
      <c r="F102" s="6" t="str">
        <v>Account GL.PEOPLE.INSOLV; D10 People!H162 (P08.INSOLV), Base, frozen 13 October 2026; signed P&amp;L</v>
      </c>
      <c r="G102" s="2"/>
      <c r="H102" s="31">
        <f>-'Frozen_Data'!H102</f>
        <v>0</v>
      </c>
      <c r="I102" s="31">
        <f>-'Frozen_Data'!I102</f>
        <v>0</v>
      </c>
      <c r="J102" s="31">
        <f>-'Frozen_Data'!J102</f>
        <v>0</v>
      </c>
      <c r="K102" s="31">
        <f>-'Frozen_Data'!K102</f>
        <v>0</v>
      </c>
      <c r="L102" s="31">
        <f>-'Frozen_Data'!L102</f>
        <v>-10.35</v>
      </c>
      <c r="M102" s="31">
        <f>-'Frozen_Data'!M102</f>
        <v>-10.35</v>
      </c>
      <c r="N102" s="31">
        <f>-'Frozen_Data'!N102</f>
        <v>-10.35</v>
      </c>
      <c r="O102" s="31">
        <f>-'Frozen_Data'!O102</f>
        <v>-10.35</v>
      </c>
      <c r="P102" s="31">
        <f>-'Frozen_Data'!P102</f>
        <v>-10.35</v>
      </c>
      <c r="Q102" s="31">
        <f>-'Frozen_Data'!Q102</f>
        <v>-10.35</v>
      </c>
      <c r="R102" s="31">
        <f>-'Frozen_Data'!R102</f>
        <v>-10.35</v>
      </c>
      <c r="S102" s="31">
        <f>-'Frozen_Data'!S102</f>
        <v>-10.35</v>
      </c>
    </row>
    <row r="103" ht="28" customHeight="1">
      <c r="A103" s="2" t="str">
        <v>P08.BG</v>
      </c>
      <c r="B103" s="6" t="str">
        <v>Statutory accident insurance (BG)</v>
      </c>
      <c r="C103" s="2" t="str">
        <v>ENG</v>
      </c>
      <c r="D103" s="2" t="str">
        <v>People costs</v>
      </c>
      <c r="E103" s="32">
        <f>SUM(H103:S103)</f>
        <v>-165.6</v>
      </c>
      <c r="F103" s="6" t="str">
        <v>Account GL.PEOPLE.BG; D10 People!H163 (P08.BG), Base, frozen 13 October 2026; signed P&amp;L</v>
      </c>
      <c r="G103" s="2"/>
      <c r="H103" s="31">
        <f>-'Frozen_Data'!H103</f>
        <v>0</v>
      </c>
      <c r="I103" s="31">
        <f>-'Frozen_Data'!I103</f>
        <v>0</v>
      </c>
      <c r="J103" s="31">
        <f>-'Frozen_Data'!J103</f>
        <v>0</v>
      </c>
      <c r="K103" s="31">
        <f>-'Frozen_Data'!K103</f>
        <v>0</v>
      </c>
      <c r="L103" s="31">
        <f>-'Frozen_Data'!L103</f>
        <v>-20.7</v>
      </c>
      <c r="M103" s="31">
        <f>-'Frozen_Data'!M103</f>
        <v>-20.7</v>
      </c>
      <c r="N103" s="31">
        <f>-'Frozen_Data'!N103</f>
        <v>-20.7</v>
      </c>
      <c r="O103" s="31">
        <f>-'Frozen_Data'!O103</f>
        <v>-20.7</v>
      </c>
      <c r="P103" s="31">
        <f>-'Frozen_Data'!P103</f>
        <v>-20.7</v>
      </c>
      <c r="Q103" s="31">
        <f>-'Frozen_Data'!Q103</f>
        <v>-20.7</v>
      </c>
      <c r="R103" s="31">
        <f>-'Frozen_Data'!R103</f>
        <v>-20.7</v>
      </c>
      <c r="S103" s="31">
        <f>-'Frozen_Data'!S103</f>
        <v>-20.7</v>
      </c>
    </row>
    <row r="104" ht="28" customHeight="1">
      <c r="A104" s="2" t="str">
        <v>P08.RECRUIT</v>
      </c>
      <c r="B104" s="6" t="str">
        <v>Recruiting costs</v>
      </c>
      <c r="C104" s="2" t="str">
        <v>ENG</v>
      </c>
      <c r="D104" s="2" t="str">
        <v>Operating expenses</v>
      </c>
      <c r="E104" s="32">
        <f>SUM(H104:S104)</f>
        <v>-8580</v>
      </c>
      <c r="F104" s="6" t="str">
        <v>Account GL.OPEX.PPL.RECRUIT; D10 People!H166 (P08.RECRUIT), Base, frozen 13 October 2026; signed P&amp;L</v>
      </c>
      <c r="G104" s="2"/>
      <c r="H104" s="31">
        <f>-'Frozen_Data'!H104</f>
        <v>0</v>
      </c>
      <c r="I104" s="31">
        <f>-'Frozen_Data'!I104</f>
        <v>0</v>
      </c>
      <c r="J104" s="31">
        <f>-'Frozen_Data'!J104</f>
        <v>0</v>
      </c>
      <c r="K104" s="31">
        <f>-'Frozen_Data'!K104</f>
        <v>0</v>
      </c>
      <c r="L104" s="31">
        <f>-'Frozen_Data'!L104</f>
        <v>-8580</v>
      </c>
      <c r="M104" s="31">
        <f>-'Frozen_Data'!M104</f>
        <v>0</v>
      </c>
      <c r="N104" s="31">
        <f>-'Frozen_Data'!N104</f>
        <v>0</v>
      </c>
      <c r="O104" s="31">
        <f>-'Frozen_Data'!O104</f>
        <v>0</v>
      </c>
      <c r="P104" s="31">
        <f>-'Frozen_Data'!P104</f>
        <v>0</v>
      </c>
      <c r="Q104" s="31">
        <f>-'Frozen_Data'!Q104</f>
        <v>0</v>
      </c>
      <c r="R104" s="31">
        <f>-'Frozen_Data'!R104</f>
        <v>0</v>
      </c>
      <c r="S104" s="31">
        <f>-'Frozen_Data'!S104</f>
        <v>0</v>
      </c>
    </row>
    <row r="105" ht="28" customHeight="1">
      <c r="A105" s="2" t="str">
        <v>P08.SOFTWARE</v>
      </c>
      <c r="B105" s="6" t="str">
        <v>Employee software and AI tools</v>
      </c>
      <c r="C105" s="2" t="str">
        <v>ENG</v>
      </c>
      <c r="D105" s="2" t="str">
        <v>Operating expenses</v>
      </c>
      <c r="E105" s="32">
        <f>SUM(H105:S105)</f>
        <v>-3600</v>
      </c>
      <c r="F105" s="6" t="str">
        <v>Account GL.OPEX.PPL.SW; D10 People!H167 (P08.SOFTWARE), Base, frozen 13 October 2026; signed P&amp;L</v>
      </c>
      <c r="G105" s="2"/>
      <c r="H105" s="31">
        <f>-'Frozen_Data'!H105</f>
        <v>0</v>
      </c>
      <c r="I105" s="31">
        <f>-'Frozen_Data'!I105</f>
        <v>0</v>
      </c>
      <c r="J105" s="31">
        <f>-'Frozen_Data'!J105</f>
        <v>0</v>
      </c>
      <c r="K105" s="31">
        <f>-'Frozen_Data'!K105</f>
        <v>0</v>
      </c>
      <c r="L105" s="31">
        <f>-'Frozen_Data'!L105</f>
        <v>-450</v>
      </c>
      <c r="M105" s="31">
        <f>-'Frozen_Data'!M105</f>
        <v>-450</v>
      </c>
      <c r="N105" s="31">
        <f>-'Frozen_Data'!N105</f>
        <v>-450</v>
      </c>
      <c r="O105" s="31">
        <f>-'Frozen_Data'!O105</f>
        <v>-450</v>
      </c>
      <c r="P105" s="31">
        <f>-'Frozen_Data'!P105</f>
        <v>-450</v>
      </c>
      <c r="Q105" s="31">
        <f>-'Frozen_Data'!Q105</f>
        <v>-450</v>
      </c>
      <c r="R105" s="31">
        <f>-'Frozen_Data'!R105</f>
        <v>-450</v>
      </c>
      <c r="S105" s="31">
        <f>-'Frozen_Data'!S105</f>
        <v>-450</v>
      </c>
    </row>
    <row r="106" ht="28" customHeight="1">
      <c r="A106" s="2" t="str">
        <v>P08.DEPR</v>
      </c>
      <c r="B106" s="6" t="str">
        <v>Depreciation, IT equipment</v>
      </c>
      <c r="C106" s="2" t="str">
        <v>ENG</v>
      </c>
      <c r="D106" s="2" t="str">
        <v>Depreciation</v>
      </c>
      <c r="E106" s="32">
        <f>SUM(H106:S106)</f>
        <v>-555.5555555555555</v>
      </c>
      <c r="F106" s="6" t="str">
        <v>Account GL.DEPR.IT; D10 Capex!H55 (P08.DEPRECIATION), Base, frozen 13 October 2026; signed P&amp;L</v>
      </c>
      <c r="G106" s="2"/>
      <c r="H106" s="31">
        <f>-'Frozen_Data'!H106</f>
        <v>0</v>
      </c>
      <c r="I106" s="31">
        <f>-'Frozen_Data'!I106</f>
        <v>0</v>
      </c>
      <c r="J106" s="31">
        <f>-'Frozen_Data'!J106</f>
        <v>0</v>
      </c>
      <c r="K106" s="31">
        <f>-'Frozen_Data'!K106</f>
        <v>0</v>
      </c>
      <c r="L106" s="31">
        <f>-'Frozen_Data'!L106</f>
        <v>-69.44444444444444</v>
      </c>
      <c r="M106" s="31">
        <f>-'Frozen_Data'!M106</f>
        <v>-69.44444444444444</v>
      </c>
      <c r="N106" s="31">
        <f>-'Frozen_Data'!N106</f>
        <v>-69.44444444444444</v>
      </c>
      <c r="O106" s="31">
        <f>-'Frozen_Data'!O106</f>
        <v>-69.44444444444444</v>
      </c>
      <c r="P106" s="31">
        <f>-'Frozen_Data'!P106</f>
        <v>-69.44444444444444</v>
      </c>
      <c r="Q106" s="31">
        <f>-'Frozen_Data'!Q106</f>
        <v>-69.44444444444444</v>
      </c>
      <c r="R106" s="31">
        <f>-'Frozen_Data'!R106</f>
        <v>-69.44444444444444</v>
      </c>
      <c r="S106" s="31">
        <f>-'Frozen_Data'!S106</f>
        <v>-69.44444444444444</v>
      </c>
    </row>
    <row r="107" ht="28" customHeight="1">
      <c r="A107" s="2" t="str">
        <v>P10.SALARY</v>
      </c>
      <c r="B107" s="6" t="str">
        <v>Salaries</v>
      </c>
      <c r="C107" s="2" t="str">
        <v>MKT</v>
      </c>
      <c r="D107" s="2" t="str">
        <v>People costs</v>
      </c>
      <c r="E107" s="32">
        <f>SUM(H107:S107)</f>
        <v>-25874.999999999996</v>
      </c>
      <c r="F107" s="6" t="str">
        <v>Account GL.PEOPLE.SALARY; D10 People!H173 (P10.SALARY), Base, frozen 13 October 2026; signed P&amp;L</v>
      </c>
      <c r="G107" s="2"/>
      <c r="H107" s="31">
        <f>-'Frozen_Data'!H107</f>
        <v>0</v>
      </c>
      <c r="I107" s="31">
        <f>-'Frozen_Data'!I107</f>
        <v>0</v>
      </c>
      <c r="J107" s="31">
        <f>-'Frozen_Data'!J107</f>
        <v>0</v>
      </c>
      <c r="K107" s="31">
        <f>-'Frozen_Data'!K107</f>
        <v>0</v>
      </c>
      <c r="L107" s="31">
        <f>-'Frozen_Data'!L107</f>
        <v>0</v>
      </c>
      <c r="M107" s="31">
        <f>-'Frozen_Data'!M107</f>
        <v>0</v>
      </c>
      <c r="N107" s="31">
        <f>-'Frozen_Data'!N107</f>
        <v>0</v>
      </c>
      <c r="O107" s="31">
        <f>-'Frozen_Data'!O107</f>
        <v>-5174.999999999999</v>
      </c>
      <c r="P107" s="31">
        <f>-'Frozen_Data'!P107</f>
        <v>-5174.999999999999</v>
      </c>
      <c r="Q107" s="31">
        <f>-'Frozen_Data'!Q107</f>
        <v>-5174.999999999999</v>
      </c>
      <c r="R107" s="31">
        <f>-'Frozen_Data'!R107</f>
        <v>-5174.999999999999</v>
      </c>
      <c r="S107" s="31">
        <f>-'Frozen_Data'!S107</f>
        <v>-5174.999999999999</v>
      </c>
    </row>
    <row r="108" ht="28" customHeight="1">
      <c r="A108" s="2" t="str">
        <v>P10.RV</v>
      </c>
      <c r="B108" s="6" t="str">
        <v>Employer pension insurance (RV)</v>
      </c>
      <c r="C108" s="2" t="str">
        <v>MKT</v>
      </c>
      <c r="D108" s="2" t="str">
        <v>People costs</v>
      </c>
      <c r="E108" s="32">
        <f>SUM(H108:S108)</f>
        <v>-2406.3749999999995</v>
      </c>
      <c r="F108" s="6" t="str">
        <v>Account GL.PEOPLE.RV; D10 People!H174 (P10.RV), Base, frozen 13 October 2026; signed P&amp;L</v>
      </c>
      <c r="G108" s="2"/>
      <c r="H108" s="31">
        <f>-'Frozen_Data'!H108</f>
        <v>0</v>
      </c>
      <c r="I108" s="31">
        <f>-'Frozen_Data'!I108</f>
        <v>0</v>
      </c>
      <c r="J108" s="31">
        <f>-'Frozen_Data'!J108</f>
        <v>0</v>
      </c>
      <c r="K108" s="31">
        <f>-'Frozen_Data'!K108</f>
        <v>0</v>
      </c>
      <c r="L108" s="31">
        <f>-'Frozen_Data'!L108</f>
        <v>0</v>
      </c>
      <c r="M108" s="31">
        <f>-'Frozen_Data'!M108</f>
        <v>0</v>
      </c>
      <c r="N108" s="31">
        <f>-'Frozen_Data'!N108</f>
        <v>0</v>
      </c>
      <c r="O108" s="31">
        <f>-'Frozen_Data'!O108</f>
        <v>-481.2749999999999</v>
      </c>
      <c r="P108" s="31">
        <f>-'Frozen_Data'!P108</f>
        <v>-481.2749999999999</v>
      </c>
      <c r="Q108" s="31">
        <f>-'Frozen_Data'!Q108</f>
        <v>-481.2749999999999</v>
      </c>
      <c r="R108" s="31">
        <f>-'Frozen_Data'!R108</f>
        <v>-481.2749999999999</v>
      </c>
      <c r="S108" s="31">
        <f>-'Frozen_Data'!S108</f>
        <v>-481.2749999999999</v>
      </c>
    </row>
    <row r="109" ht="28" customHeight="1">
      <c r="A109" s="2" t="str">
        <v>P10.AV</v>
      </c>
      <c r="B109" s="6" t="str">
        <v>Employer unemployment insurance (AV)</v>
      </c>
      <c r="C109" s="2" t="str">
        <v>MKT</v>
      </c>
      <c r="D109" s="2" t="str">
        <v>People costs</v>
      </c>
      <c r="E109" s="32">
        <f>SUM(H109:S109)</f>
        <v>-336.37499999999994</v>
      </c>
      <c r="F109" s="6" t="str">
        <v>Account GL.PEOPLE.AV; D10 People!H175 (P10.AV), Base, frozen 13 October 2026; signed P&amp;L</v>
      </c>
      <c r="G109" s="2"/>
      <c r="H109" s="31">
        <f>-'Frozen_Data'!H109</f>
        <v>0</v>
      </c>
      <c r="I109" s="31">
        <f>-'Frozen_Data'!I109</f>
        <v>0</v>
      </c>
      <c r="J109" s="31">
        <f>-'Frozen_Data'!J109</f>
        <v>0</v>
      </c>
      <c r="K109" s="31">
        <f>-'Frozen_Data'!K109</f>
        <v>0</v>
      </c>
      <c r="L109" s="31">
        <f>-'Frozen_Data'!L109</f>
        <v>0</v>
      </c>
      <c r="M109" s="31">
        <f>-'Frozen_Data'!M109</f>
        <v>0</v>
      </c>
      <c r="N109" s="31">
        <f>-'Frozen_Data'!N109</f>
        <v>0</v>
      </c>
      <c r="O109" s="31">
        <f>-'Frozen_Data'!O109</f>
        <v>-67.27499999999999</v>
      </c>
      <c r="P109" s="31">
        <f>-'Frozen_Data'!P109</f>
        <v>-67.27499999999999</v>
      </c>
      <c r="Q109" s="31">
        <f>-'Frozen_Data'!Q109</f>
        <v>-67.27499999999999</v>
      </c>
      <c r="R109" s="31">
        <f>-'Frozen_Data'!R109</f>
        <v>-67.27499999999999</v>
      </c>
      <c r="S109" s="31">
        <f>-'Frozen_Data'!S109</f>
        <v>-67.27499999999999</v>
      </c>
    </row>
    <row r="110" ht="28" customHeight="1">
      <c r="A110" s="2" t="str">
        <v>P10.KV</v>
      </c>
      <c r="B110" s="6" t="str">
        <v>Employer health insurance (KV)</v>
      </c>
      <c r="C110" s="2" t="str">
        <v>MKT</v>
      </c>
      <c r="D110" s="2" t="str">
        <v>People costs</v>
      </c>
      <c r="E110" s="32">
        <f>SUM(H110:S110)</f>
        <v>-2289.9374999999995</v>
      </c>
      <c r="F110" s="6" t="str">
        <v>Account GL.PEOPLE.KV; D10 People!H176 (P10.KV), Base, frozen 13 October 2026; signed P&amp;L</v>
      </c>
      <c r="G110" s="2"/>
      <c r="H110" s="31">
        <f>-'Frozen_Data'!H110</f>
        <v>0</v>
      </c>
      <c r="I110" s="31">
        <f>-'Frozen_Data'!I110</f>
        <v>0</v>
      </c>
      <c r="J110" s="31">
        <f>-'Frozen_Data'!J110</f>
        <v>0</v>
      </c>
      <c r="K110" s="31">
        <f>-'Frozen_Data'!K110</f>
        <v>0</v>
      </c>
      <c r="L110" s="31">
        <f>-'Frozen_Data'!L110</f>
        <v>0</v>
      </c>
      <c r="M110" s="31">
        <f>-'Frozen_Data'!M110</f>
        <v>0</v>
      </c>
      <c r="N110" s="31">
        <f>-'Frozen_Data'!N110</f>
        <v>0</v>
      </c>
      <c r="O110" s="31">
        <f>-'Frozen_Data'!O110</f>
        <v>-457.9874999999999</v>
      </c>
      <c r="P110" s="31">
        <f>-'Frozen_Data'!P110</f>
        <v>-457.9874999999999</v>
      </c>
      <c r="Q110" s="31">
        <f>-'Frozen_Data'!Q110</f>
        <v>-457.9874999999999</v>
      </c>
      <c r="R110" s="31">
        <f>-'Frozen_Data'!R110</f>
        <v>-457.9874999999999</v>
      </c>
      <c r="S110" s="31">
        <f>-'Frozen_Data'!S110</f>
        <v>-457.9874999999999</v>
      </c>
    </row>
    <row r="111" ht="28" customHeight="1">
      <c r="A111" s="2" t="str">
        <v>P10.PV</v>
      </c>
      <c r="B111" s="6" t="str">
        <v>Employer long-term care insurance (PV)</v>
      </c>
      <c r="C111" s="2" t="str">
        <v>MKT</v>
      </c>
      <c r="D111" s="2" t="str">
        <v>People costs</v>
      </c>
      <c r="E111" s="32">
        <f>SUM(H111:S111)</f>
        <v>-465.7499999999999</v>
      </c>
      <c r="F111" s="6" t="str">
        <v>Account GL.PEOPLE.PV; D10 People!H177 (P10.PV), Base, frozen 13 October 2026; signed P&amp;L</v>
      </c>
      <c r="G111" s="2"/>
      <c r="H111" s="31">
        <f>-'Frozen_Data'!H111</f>
        <v>0</v>
      </c>
      <c r="I111" s="31">
        <f>-'Frozen_Data'!I111</f>
        <v>0</v>
      </c>
      <c r="J111" s="31">
        <f>-'Frozen_Data'!J111</f>
        <v>0</v>
      </c>
      <c r="K111" s="31">
        <f>-'Frozen_Data'!K111</f>
        <v>0</v>
      </c>
      <c r="L111" s="31">
        <f>-'Frozen_Data'!L111</f>
        <v>0</v>
      </c>
      <c r="M111" s="31">
        <f>-'Frozen_Data'!M111</f>
        <v>0</v>
      </c>
      <c r="N111" s="31">
        <f>-'Frozen_Data'!N111</f>
        <v>0</v>
      </c>
      <c r="O111" s="31">
        <f>-'Frozen_Data'!O111</f>
        <v>-93.14999999999998</v>
      </c>
      <c r="P111" s="31">
        <f>-'Frozen_Data'!P111</f>
        <v>-93.14999999999998</v>
      </c>
      <c r="Q111" s="31">
        <f>-'Frozen_Data'!Q111</f>
        <v>-93.14999999999998</v>
      </c>
      <c r="R111" s="31">
        <f>-'Frozen_Data'!R111</f>
        <v>-93.14999999999998</v>
      </c>
      <c r="S111" s="31">
        <f>-'Frozen_Data'!S111</f>
        <v>-93.14999999999998</v>
      </c>
    </row>
    <row r="112" ht="28" customHeight="1">
      <c r="A112" s="2" t="str">
        <v>P10.U1</v>
      </c>
      <c r="B112" s="6" t="str">
        <v>Sick-pay levy (U1)</v>
      </c>
      <c r="C112" s="2" t="str">
        <v>MKT</v>
      </c>
      <c r="D112" s="2" t="str">
        <v>People costs</v>
      </c>
      <c r="E112" s="32">
        <f>SUM(H112:S112)</f>
        <v>-543.3749999999999</v>
      </c>
      <c r="F112" s="6" t="str">
        <v>Account GL.PEOPLE.U1; D10 People!H178 (P10.U1), Base, frozen 13 October 2026; signed P&amp;L</v>
      </c>
      <c r="G112" s="2"/>
      <c r="H112" s="31">
        <f>-'Frozen_Data'!H112</f>
        <v>0</v>
      </c>
      <c r="I112" s="31">
        <f>-'Frozen_Data'!I112</f>
        <v>0</v>
      </c>
      <c r="J112" s="31">
        <f>-'Frozen_Data'!J112</f>
        <v>0</v>
      </c>
      <c r="K112" s="31">
        <f>-'Frozen_Data'!K112</f>
        <v>0</v>
      </c>
      <c r="L112" s="31">
        <f>-'Frozen_Data'!L112</f>
        <v>0</v>
      </c>
      <c r="M112" s="31">
        <f>-'Frozen_Data'!M112</f>
        <v>0</v>
      </c>
      <c r="N112" s="31">
        <f>-'Frozen_Data'!N112</f>
        <v>0</v>
      </c>
      <c r="O112" s="31">
        <f>-'Frozen_Data'!O112</f>
        <v>-108.67499999999998</v>
      </c>
      <c r="P112" s="31">
        <f>-'Frozen_Data'!P112</f>
        <v>-108.67499999999998</v>
      </c>
      <c r="Q112" s="31">
        <f>-'Frozen_Data'!Q112</f>
        <v>-108.67499999999998</v>
      </c>
      <c r="R112" s="31">
        <f>-'Frozen_Data'!R112</f>
        <v>-108.67499999999998</v>
      </c>
      <c r="S112" s="31">
        <f>-'Frozen_Data'!S112</f>
        <v>-108.67499999999998</v>
      </c>
    </row>
    <row r="113" ht="28" customHeight="1">
      <c r="A113" s="2" t="str">
        <v>P10.U2</v>
      </c>
      <c r="B113" s="6" t="str">
        <v>Maternity levy (U2)</v>
      </c>
      <c r="C113" s="2" t="str">
        <v>MKT</v>
      </c>
      <c r="D113" s="2" t="str">
        <v>People costs</v>
      </c>
      <c r="E113" s="32">
        <f>SUM(H113:S113)</f>
        <v>-113.84999999999998</v>
      </c>
      <c r="F113" s="6" t="str">
        <v>Account GL.PEOPLE.U2; D10 People!H179 (P10.U2), Base, frozen 13 October 2026; signed P&amp;L</v>
      </c>
      <c r="G113" s="2"/>
      <c r="H113" s="31">
        <f>-'Frozen_Data'!H113</f>
        <v>0</v>
      </c>
      <c r="I113" s="31">
        <f>-'Frozen_Data'!I113</f>
        <v>0</v>
      </c>
      <c r="J113" s="31">
        <f>-'Frozen_Data'!J113</f>
        <v>0</v>
      </c>
      <c r="K113" s="31">
        <f>-'Frozen_Data'!K113</f>
        <v>0</v>
      </c>
      <c r="L113" s="31">
        <f>-'Frozen_Data'!L113</f>
        <v>0</v>
      </c>
      <c r="M113" s="31">
        <f>-'Frozen_Data'!M113</f>
        <v>0</v>
      </c>
      <c r="N113" s="31">
        <f>-'Frozen_Data'!N113</f>
        <v>0</v>
      </c>
      <c r="O113" s="31">
        <f>-'Frozen_Data'!O113</f>
        <v>-22.769999999999996</v>
      </c>
      <c r="P113" s="31">
        <f>-'Frozen_Data'!P113</f>
        <v>-22.769999999999996</v>
      </c>
      <c r="Q113" s="31">
        <f>-'Frozen_Data'!Q113</f>
        <v>-22.769999999999996</v>
      </c>
      <c r="R113" s="31">
        <f>-'Frozen_Data'!R113</f>
        <v>-22.769999999999996</v>
      </c>
      <c r="S113" s="31">
        <f>-'Frozen_Data'!S113</f>
        <v>-22.769999999999996</v>
      </c>
    </row>
    <row r="114" ht="28" customHeight="1">
      <c r="A114" s="2" t="str">
        <v>P10.INSOLV</v>
      </c>
      <c r="B114" s="6" t="str">
        <v>Insolvency levy</v>
      </c>
      <c r="C114" s="2" t="str">
        <v>MKT</v>
      </c>
      <c r="D114" s="2" t="str">
        <v>People costs</v>
      </c>
      <c r="E114" s="32">
        <f>SUM(H114:S114)</f>
        <v>-38.81249999999999</v>
      </c>
      <c r="F114" s="6" t="str">
        <v>Account GL.PEOPLE.INSOLV; D10 People!H180 (P10.INSOLV), Base, frozen 13 October 2026; signed P&amp;L</v>
      </c>
      <c r="G114" s="2"/>
      <c r="H114" s="31">
        <f>-'Frozen_Data'!H114</f>
        <v>0</v>
      </c>
      <c r="I114" s="31">
        <f>-'Frozen_Data'!I114</f>
        <v>0</v>
      </c>
      <c r="J114" s="31">
        <f>-'Frozen_Data'!J114</f>
        <v>0</v>
      </c>
      <c r="K114" s="31">
        <f>-'Frozen_Data'!K114</f>
        <v>0</v>
      </c>
      <c r="L114" s="31">
        <f>-'Frozen_Data'!L114</f>
        <v>0</v>
      </c>
      <c r="M114" s="31">
        <f>-'Frozen_Data'!M114</f>
        <v>0</v>
      </c>
      <c r="N114" s="31">
        <f>-'Frozen_Data'!N114</f>
        <v>0</v>
      </c>
      <c r="O114" s="31">
        <f>-'Frozen_Data'!O114</f>
        <v>-7.762499999999998</v>
      </c>
      <c r="P114" s="31">
        <f>-'Frozen_Data'!P114</f>
        <v>-7.762499999999998</v>
      </c>
      <c r="Q114" s="31">
        <f>-'Frozen_Data'!Q114</f>
        <v>-7.762499999999998</v>
      </c>
      <c r="R114" s="31">
        <f>-'Frozen_Data'!R114</f>
        <v>-7.762499999999998</v>
      </c>
      <c r="S114" s="31">
        <f>-'Frozen_Data'!S114</f>
        <v>-7.762499999999998</v>
      </c>
    </row>
    <row r="115" ht="28" customHeight="1">
      <c r="A115" s="2" t="str">
        <v>P10.BG</v>
      </c>
      <c r="B115" s="6" t="str">
        <v>Statutory accident insurance (BG)</v>
      </c>
      <c r="C115" s="2" t="str">
        <v>MKT</v>
      </c>
      <c r="D115" s="2" t="str">
        <v>People costs</v>
      </c>
      <c r="E115" s="32">
        <f>SUM(H115:S115)</f>
        <v>-77.62499999999999</v>
      </c>
      <c r="F115" s="6" t="str">
        <v>Account GL.PEOPLE.BG; D10 People!H181 (P10.BG), Base, frozen 13 October 2026; signed P&amp;L</v>
      </c>
      <c r="G115" s="2"/>
      <c r="H115" s="31">
        <f>-'Frozen_Data'!H115</f>
        <v>0</v>
      </c>
      <c r="I115" s="31">
        <f>-'Frozen_Data'!I115</f>
        <v>0</v>
      </c>
      <c r="J115" s="31">
        <f>-'Frozen_Data'!J115</f>
        <v>0</v>
      </c>
      <c r="K115" s="31">
        <f>-'Frozen_Data'!K115</f>
        <v>0</v>
      </c>
      <c r="L115" s="31">
        <f>-'Frozen_Data'!L115</f>
        <v>0</v>
      </c>
      <c r="M115" s="31">
        <f>-'Frozen_Data'!M115</f>
        <v>0</v>
      </c>
      <c r="N115" s="31">
        <f>-'Frozen_Data'!N115</f>
        <v>0</v>
      </c>
      <c r="O115" s="31">
        <f>-'Frozen_Data'!O115</f>
        <v>-15.524999999999997</v>
      </c>
      <c r="P115" s="31">
        <f>-'Frozen_Data'!P115</f>
        <v>-15.524999999999997</v>
      </c>
      <c r="Q115" s="31">
        <f>-'Frozen_Data'!Q115</f>
        <v>-15.524999999999997</v>
      </c>
      <c r="R115" s="31">
        <f>-'Frozen_Data'!R115</f>
        <v>-15.524999999999997</v>
      </c>
      <c r="S115" s="31">
        <f>-'Frozen_Data'!S115</f>
        <v>-15.524999999999997</v>
      </c>
    </row>
    <row r="116" ht="28" customHeight="1">
      <c r="A116" s="2" t="str">
        <v>P10.RECRUIT</v>
      </c>
      <c r="B116" s="6" t="str">
        <v>Recruiting costs</v>
      </c>
      <c r="C116" s="2" t="str">
        <v>MKT</v>
      </c>
      <c r="D116" s="2" t="str">
        <v>Operating expenses</v>
      </c>
      <c r="E116" s="32">
        <f>SUM(H116:S116)</f>
        <v>-6510</v>
      </c>
      <c r="F116" s="6" t="str">
        <v>Account GL.OPEX.PPL.RECRUIT; D10 People!H184 (P10.RECRUIT), Base, frozen 13 October 2026; signed P&amp;L</v>
      </c>
      <c r="G116" s="2"/>
      <c r="H116" s="31">
        <f>-'Frozen_Data'!H116</f>
        <v>0</v>
      </c>
      <c r="I116" s="31">
        <f>-'Frozen_Data'!I116</f>
        <v>0</v>
      </c>
      <c r="J116" s="31">
        <f>-'Frozen_Data'!J116</f>
        <v>0</v>
      </c>
      <c r="K116" s="31">
        <f>-'Frozen_Data'!K116</f>
        <v>0</v>
      </c>
      <c r="L116" s="31">
        <f>-'Frozen_Data'!L116</f>
        <v>0</v>
      </c>
      <c r="M116" s="31">
        <f>-'Frozen_Data'!M116</f>
        <v>0</v>
      </c>
      <c r="N116" s="31">
        <f>-'Frozen_Data'!N116</f>
        <v>0</v>
      </c>
      <c r="O116" s="31">
        <f>-'Frozen_Data'!O116</f>
        <v>-6510</v>
      </c>
      <c r="P116" s="31">
        <f>-'Frozen_Data'!P116</f>
        <v>0</v>
      </c>
      <c r="Q116" s="31">
        <f>-'Frozen_Data'!Q116</f>
        <v>0</v>
      </c>
      <c r="R116" s="31">
        <f>-'Frozen_Data'!R116</f>
        <v>0</v>
      </c>
      <c r="S116" s="31">
        <f>-'Frozen_Data'!S116</f>
        <v>0</v>
      </c>
    </row>
    <row r="117" ht="28" customHeight="1">
      <c r="A117" s="2" t="str">
        <v>P10.SOFTWARE</v>
      </c>
      <c r="B117" s="6" t="str">
        <v>Employee software and AI tools</v>
      </c>
      <c r="C117" s="2" t="str">
        <v>MKT</v>
      </c>
      <c r="D117" s="2" t="str">
        <v>Operating expenses</v>
      </c>
      <c r="E117" s="32">
        <f>SUM(H117:S117)</f>
        <v>-2250</v>
      </c>
      <c r="F117" s="6" t="str">
        <v>Account GL.OPEX.PPL.SW; D10 People!H185 (P10.SOFTWARE), Base, frozen 13 October 2026; signed P&amp;L</v>
      </c>
      <c r="G117" s="2"/>
      <c r="H117" s="31">
        <f>-'Frozen_Data'!H117</f>
        <v>0</v>
      </c>
      <c r="I117" s="31">
        <f>-'Frozen_Data'!I117</f>
        <v>0</v>
      </c>
      <c r="J117" s="31">
        <f>-'Frozen_Data'!J117</f>
        <v>0</v>
      </c>
      <c r="K117" s="31">
        <f>-'Frozen_Data'!K117</f>
        <v>0</v>
      </c>
      <c r="L117" s="31">
        <f>-'Frozen_Data'!L117</f>
        <v>0</v>
      </c>
      <c r="M117" s="31">
        <f>-'Frozen_Data'!M117</f>
        <v>0</v>
      </c>
      <c r="N117" s="31">
        <f>-'Frozen_Data'!N117</f>
        <v>0</v>
      </c>
      <c r="O117" s="31">
        <f>-'Frozen_Data'!O117</f>
        <v>-450</v>
      </c>
      <c r="P117" s="31">
        <f>-'Frozen_Data'!P117</f>
        <v>-450</v>
      </c>
      <c r="Q117" s="31">
        <f>-'Frozen_Data'!Q117</f>
        <v>-450</v>
      </c>
      <c r="R117" s="31">
        <f>-'Frozen_Data'!R117</f>
        <v>-450</v>
      </c>
      <c r="S117" s="31">
        <f>-'Frozen_Data'!S117</f>
        <v>-450</v>
      </c>
    </row>
    <row r="118" ht="28" customHeight="1">
      <c r="A118" s="2" t="str">
        <v>P10.DEPR</v>
      </c>
      <c r="B118" s="6" t="str">
        <v>Depreciation, IT equipment</v>
      </c>
      <c r="C118" s="2" t="str">
        <v>MKT</v>
      </c>
      <c r="D118" s="2" t="str">
        <v>Depreciation</v>
      </c>
      <c r="E118" s="32">
        <f>SUM(H118:S118)</f>
        <v>-347.22222222222223</v>
      </c>
      <c r="F118" s="6" t="str">
        <v>Account GL.DEPR.IT; D10 Capex!H60 (P10.DEPRECIATION), Base, frozen 13 October 2026; signed P&amp;L</v>
      </c>
      <c r="G118" s="2"/>
      <c r="H118" s="31">
        <f>-'Frozen_Data'!H118</f>
        <v>0</v>
      </c>
      <c r="I118" s="31">
        <f>-'Frozen_Data'!I118</f>
        <v>0</v>
      </c>
      <c r="J118" s="31">
        <f>-'Frozen_Data'!J118</f>
        <v>0</v>
      </c>
      <c r="K118" s="31">
        <f>-'Frozen_Data'!K118</f>
        <v>0</v>
      </c>
      <c r="L118" s="31">
        <f>-'Frozen_Data'!L118</f>
        <v>0</v>
      </c>
      <c r="M118" s="31">
        <f>-'Frozen_Data'!M118</f>
        <v>0</v>
      </c>
      <c r="N118" s="31">
        <f>-'Frozen_Data'!N118</f>
        <v>0</v>
      </c>
      <c r="O118" s="31">
        <f>-'Frozen_Data'!O118</f>
        <v>-69.44444444444444</v>
      </c>
      <c r="P118" s="31">
        <f>-'Frozen_Data'!P118</f>
        <v>-69.44444444444444</v>
      </c>
      <c r="Q118" s="31">
        <f>-'Frozen_Data'!Q118</f>
        <v>-69.44444444444444</v>
      </c>
      <c r="R118" s="31">
        <f>-'Frozen_Data'!R118</f>
        <v>-69.44444444444444</v>
      </c>
      <c r="S118" s="31">
        <f>-'Frozen_Data'!S118</f>
        <v>-69.44444444444444</v>
      </c>
    </row>
    <row r="119" ht="28" customHeight="1">
      <c r="A119" s="2" t="str">
        <v>P11.SALARY</v>
      </c>
      <c r="B119" s="6" t="str">
        <v>Salaries</v>
      </c>
      <c r="C119" s="2" t="str">
        <v>MKT</v>
      </c>
      <c r="D119" s="2" t="str">
        <v>People costs</v>
      </c>
      <c r="E119" s="32">
        <f>SUM(H119:S119)</f>
        <v>-21562.499999999996</v>
      </c>
      <c r="F119" s="6" t="str">
        <v>Account GL.PEOPLE.SALARY; D10 People!H191 (P11.SALARY), Base, frozen 13 October 2026; signed P&amp;L</v>
      </c>
      <c r="G119" s="2"/>
      <c r="H119" s="31">
        <f>-'Frozen_Data'!H119</f>
        <v>0</v>
      </c>
      <c r="I119" s="31">
        <f>-'Frozen_Data'!I119</f>
        <v>0</v>
      </c>
      <c r="J119" s="31">
        <f>-'Frozen_Data'!J119</f>
        <v>0</v>
      </c>
      <c r="K119" s="31">
        <f>-'Frozen_Data'!K119</f>
        <v>0</v>
      </c>
      <c r="L119" s="31">
        <f>-'Frozen_Data'!L119</f>
        <v>0</v>
      </c>
      <c r="M119" s="31">
        <f>-'Frozen_Data'!M119</f>
        <v>0</v>
      </c>
      <c r="N119" s="31">
        <f>-'Frozen_Data'!N119</f>
        <v>0</v>
      </c>
      <c r="O119" s="31">
        <f>-'Frozen_Data'!O119</f>
        <v>-4312.499999999999</v>
      </c>
      <c r="P119" s="31">
        <f>-'Frozen_Data'!P119</f>
        <v>-4312.499999999999</v>
      </c>
      <c r="Q119" s="31">
        <f>-'Frozen_Data'!Q119</f>
        <v>-4312.499999999999</v>
      </c>
      <c r="R119" s="31">
        <f>-'Frozen_Data'!R119</f>
        <v>-4312.499999999999</v>
      </c>
      <c r="S119" s="31">
        <f>-'Frozen_Data'!S119</f>
        <v>-4312.499999999999</v>
      </c>
    </row>
    <row r="120" ht="28" customHeight="1">
      <c r="A120" s="2" t="str">
        <v>P11.RV</v>
      </c>
      <c r="B120" s="6" t="str">
        <v>Employer pension insurance (RV)</v>
      </c>
      <c r="C120" s="2" t="str">
        <v>MKT</v>
      </c>
      <c r="D120" s="2" t="str">
        <v>People costs</v>
      </c>
      <c r="E120" s="32">
        <f>SUM(H120:S120)</f>
        <v>-2005.3124999999995</v>
      </c>
      <c r="F120" s="6" t="str">
        <v>Account GL.PEOPLE.RV; D10 People!H192 (P11.RV), Base, frozen 13 October 2026; signed P&amp;L</v>
      </c>
      <c r="G120" s="2"/>
      <c r="H120" s="31">
        <f>-'Frozen_Data'!H120</f>
        <v>0</v>
      </c>
      <c r="I120" s="31">
        <f>-'Frozen_Data'!I120</f>
        <v>0</v>
      </c>
      <c r="J120" s="31">
        <f>-'Frozen_Data'!J120</f>
        <v>0</v>
      </c>
      <c r="K120" s="31">
        <f>-'Frozen_Data'!K120</f>
        <v>0</v>
      </c>
      <c r="L120" s="31">
        <f>-'Frozen_Data'!L120</f>
        <v>0</v>
      </c>
      <c r="M120" s="31">
        <f>-'Frozen_Data'!M120</f>
        <v>0</v>
      </c>
      <c r="N120" s="31">
        <f>-'Frozen_Data'!N120</f>
        <v>0</v>
      </c>
      <c r="O120" s="31">
        <f>-'Frozen_Data'!O120</f>
        <v>-401.0624999999999</v>
      </c>
      <c r="P120" s="31">
        <f>-'Frozen_Data'!P120</f>
        <v>-401.0624999999999</v>
      </c>
      <c r="Q120" s="31">
        <f>-'Frozen_Data'!Q120</f>
        <v>-401.0624999999999</v>
      </c>
      <c r="R120" s="31">
        <f>-'Frozen_Data'!R120</f>
        <v>-401.0624999999999</v>
      </c>
      <c r="S120" s="31">
        <f>-'Frozen_Data'!S120</f>
        <v>-401.0624999999999</v>
      </c>
    </row>
    <row r="121" ht="28" customHeight="1">
      <c r="A121" s="2" t="str">
        <v>P11.AV</v>
      </c>
      <c r="B121" s="6" t="str">
        <v>Employer unemployment insurance (AV)</v>
      </c>
      <c r="C121" s="2" t="str">
        <v>MKT</v>
      </c>
      <c r="D121" s="2" t="str">
        <v>People costs</v>
      </c>
      <c r="E121" s="32">
        <f>SUM(H121:S121)</f>
        <v>-280.31249999999994</v>
      </c>
      <c r="F121" s="6" t="str">
        <v>Account GL.PEOPLE.AV; D10 People!H193 (P11.AV), Base, frozen 13 October 2026; signed P&amp;L</v>
      </c>
      <c r="G121" s="2"/>
      <c r="H121" s="31">
        <f>-'Frozen_Data'!H121</f>
        <v>0</v>
      </c>
      <c r="I121" s="31">
        <f>-'Frozen_Data'!I121</f>
        <v>0</v>
      </c>
      <c r="J121" s="31">
        <f>-'Frozen_Data'!J121</f>
        <v>0</v>
      </c>
      <c r="K121" s="31">
        <f>-'Frozen_Data'!K121</f>
        <v>0</v>
      </c>
      <c r="L121" s="31">
        <f>-'Frozen_Data'!L121</f>
        <v>0</v>
      </c>
      <c r="M121" s="31">
        <f>-'Frozen_Data'!M121</f>
        <v>0</v>
      </c>
      <c r="N121" s="31">
        <f>-'Frozen_Data'!N121</f>
        <v>0</v>
      </c>
      <c r="O121" s="31">
        <f>-'Frozen_Data'!O121</f>
        <v>-56.062499999999986</v>
      </c>
      <c r="P121" s="31">
        <f>-'Frozen_Data'!P121</f>
        <v>-56.062499999999986</v>
      </c>
      <c r="Q121" s="31">
        <f>-'Frozen_Data'!Q121</f>
        <v>-56.062499999999986</v>
      </c>
      <c r="R121" s="31">
        <f>-'Frozen_Data'!R121</f>
        <v>-56.062499999999986</v>
      </c>
      <c r="S121" s="31">
        <f>-'Frozen_Data'!S121</f>
        <v>-56.062499999999986</v>
      </c>
    </row>
    <row r="122" ht="28" customHeight="1">
      <c r="A122" s="2" t="str">
        <v>P11.KV</v>
      </c>
      <c r="B122" s="6" t="str">
        <v>Employer health insurance (KV)</v>
      </c>
      <c r="C122" s="2" t="str">
        <v>MKT</v>
      </c>
      <c r="D122" s="2" t="str">
        <v>People costs</v>
      </c>
      <c r="E122" s="32">
        <f>SUM(H122:S122)</f>
        <v>-1908.2812499999995</v>
      </c>
      <c r="F122" s="6" t="str">
        <v>Account GL.PEOPLE.KV; D10 People!H194 (P11.KV), Base, frozen 13 October 2026; signed P&amp;L</v>
      </c>
      <c r="G122" s="2"/>
      <c r="H122" s="31">
        <f>-'Frozen_Data'!H122</f>
        <v>0</v>
      </c>
      <c r="I122" s="31">
        <f>-'Frozen_Data'!I122</f>
        <v>0</v>
      </c>
      <c r="J122" s="31">
        <f>-'Frozen_Data'!J122</f>
        <v>0</v>
      </c>
      <c r="K122" s="31">
        <f>-'Frozen_Data'!K122</f>
        <v>0</v>
      </c>
      <c r="L122" s="31">
        <f>-'Frozen_Data'!L122</f>
        <v>0</v>
      </c>
      <c r="M122" s="31">
        <f>-'Frozen_Data'!M122</f>
        <v>0</v>
      </c>
      <c r="N122" s="31">
        <f>-'Frozen_Data'!N122</f>
        <v>0</v>
      </c>
      <c r="O122" s="31">
        <f>-'Frozen_Data'!O122</f>
        <v>-381.6562499999999</v>
      </c>
      <c r="P122" s="31">
        <f>-'Frozen_Data'!P122</f>
        <v>-381.6562499999999</v>
      </c>
      <c r="Q122" s="31">
        <f>-'Frozen_Data'!Q122</f>
        <v>-381.6562499999999</v>
      </c>
      <c r="R122" s="31">
        <f>-'Frozen_Data'!R122</f>
        <v>-381.6562499999999</v>
      </c>
      <c r="S122" s="31">
        <f>-'Frozen_Data'!S122</f>
        <v>-381.6562499999999</v>
      </c>
    </row>
    <row r="123" ht="28" customHeight="1">
      <c r="A123" s="2" t="str">
        <v>P11.PV</v>
      </c>
      <c r="B123" s="6" t="str">
        <v>Employer long-term care insurance (PV)</v>
      </c>
      <c r="C123" s="2" t="str">
        <v>MKT</v>
      </c>
      <c r="D123" s="2" t="str">
        <v>People costs</v>
      </c>
      <c r="E123" s="32">
        <f>SUM(H123:S123)</f>
        <v>-388.1249999999999</v>
      </c>
      <c r="F123" s="6" t="str">
        <v>Account GL.PEOPLE.PV; D10 People!H195 (P11.PV), Base, frozen 13 October 2026; signed P&amp;L</v>
      </c>
      <c r="G123" s="2"/>
      <c r="H123" s="31">
        <f>-'Frozen_Data'!H123</f>
        <v>0</v>
      </c>
      <c r="I123" s="31">
        <f>-'Frozen_Data'!I123</f>
        <v>0</v>
      </c>
      <c r="J123" s="31">
        <f>-'Frozen_Data'!J123</f>
        <v>0</v>
      </c>
      <c r="K123" s="31">
        <f>-'Frozen_Data'!K123</f>
        <v>0</v>
      </c>
      <c r="L123" s="31">
        <f>-'Frozen_Data'!L123</f>
        <v>0</v>
      </c>
      <c r="M123" s="31">
        <f>-'Frozen_Data'!M123</f>
        <v>0</v>
      </c>
      <c r="N123" s="31">
        <f>-'Frozen_Data'!N123</f>
        <v>0</v>
      </c>
      <c r="O123" s="31">
        <f>-'Frozen_Data'!O123</f>
        <v>-77.62499999999997</v>
      </c>
      <c r="P123" s="31">
        <f>-'Frozen_Data'!P123</f>
        <v>-77.62499999999997</v>
      </c>
      <c r="Q123" s="31">
        <f>-'Frozen_Data'!Q123</f>
        <v>-77.62499999999997</v>
      </c>
      <c r="R123" s="31">
        <f>-'Frozen_Data'!R123</f>
        <v>-77.62499999999997</v>
      </c>
      <c r="S123" s="31">
        <f>-'Frozen_Data'!S123</f>
        <v>-77.62499999999997</v>
      </c>
    </row>
    <row r="124" ht="28" customHeight="1">
      <c r="A124" s="2" t="str">
        <v>P11.U1</v>
      </c>
      <c r="B124" s="6" t="str">
        <v>Sick-pay levy (U1)</v>
      </c>
      <c r="C124" s="2" t="str">
        <v>MKT</v>
      </c>
      <c r="D124" s="2" t="str">
        <v>People costs</v>
      </c>
      <c r="E124" s="32">
        <f>SUM(H124:S124)</f>
        <v>-452.81249999999994</v>
      </c>
      <c r="F124" s="6" t="str">
        <v>Account GL.PEOPLE.U1; D10 People!H196 (P11.U1), Base, frozen 13 October 2026; signed P&amp;L</v>
      </c>
      <c r="G124" s="2"/>
      <c r="H124" s="31">
        <f>-'Frozen_Data'!H124</f>
        <v>0</v>
      </c>
      <c r="I124" s="31">
        <f>-'Frozen_Data'!I124</f>
        <v>0</v>
      </c>
      <c r="J124" s="31">
        <f>-'Frozen_Data'!J124</f>
        <v>0</v>
      </c>
      <c r="K124" s="31">
        <f>-'Frozen_Data'!K124</f>
        <v>0</v>
      </c>
      <c r="L124" s="31">
        <f>-'Frozen_Data'!L124</f>
        <v>0</v>
      </c>
      <c r="M124" s="31">
        <f>-'Frozen_Data'!M124</f>
        <v>0</v>
      </c>
      <c r="N124" s="31">
        <f>-'Frozen_Data'!N124</f>
        <v>0</v>
      </c>
      <c r="O124" s="31">
        <f>-'Frozen_Data'!O124</f>
        <v>-90.56249999999999</v>
      </c>
      <c r="P124" s="31">
        <f>-'Frozen_Data'!P124</f>
        <v>-90.56249999999999</v>
      </c>
      <c r="Q124" s="31">
        <f>-'Frozen_Data'!Q124</f>
        <v>-90.56249999999999</v>
      </c>
      <c r="R124" s="31">
        <f>-'Frozen_Data'!R124</f>
        <v>-90.56249999999999</v>
      </c>
      <c r="S124" s="31">
        <f>-'Frozen_Data'!S124</f>
        <v>-90.56249999999999</v>
      </c>
    </row>
    <row r="125" ht="28" customHeight="1">
      <c r="A125" s="2" t="str">
        <v>P11.U2</v>
      </c>
      <c r="B125" s="6" t="str">
        <v>Maternity levy (U2)</v>
      </c>
      <c r="C125" s="2" t="str">
        <v>MKT</v>
      </c>
      <c r="D125" s="2" t="str">
        <v>People costs</v>
      </c>
      <c r="E125" s="32">
        <f>SUM(H125:S125)</f>
        <v>-94.87499999999999</v>
      </c>
      <c r="F125" s="6" t="str">
        <v>Account GL.PEOPLE.U2; D10 People!H197 (P11.U2), Base, frozen 13 October 2026; signed P&amp;L</v>
      </c>
      <c r="G125" s="2"/>
      <c r="H125" s="31">
        <f>-'Frozen_Data'!H125</f>
        <v>0</v>
      </c>
      <c r="I125" s="31">
        <f>-'Frozen_Data'!I125</f>
        <v>0</v>
      </c>
      <c r="J125" s="31">
        <f>-'Frozen_Data'!J125</f>
        <v>0</v>
      </c>
      <c r="K125" s="31">
        <f>-'Frozen_Data'!K125</f>
        <v>0</v>
      </c>
      <c r="L125" s="31">
        <f>-'Frozen_Data'!L125</f>
        <v>0</v>
      </c>
      <c r="M125" s="31">
        <f>-'Frozen_Data'!M125</f>
        <v>0</v>
      </c>
      <c r="N125" s="31">
        <f>-'Frozen_Data'!N125</f>
        <v>0</v>
      </c>
      <c r="O125" s="31">
        <f>-'Frozen_Data'!O125</f>
        <v>-18.974999999999998</v>
      </c>
      <c r="P125" s="31">
        <f>-'Frozen_Data'!P125</f>
        <v>-18.974999999999998</v>
      </c>
      <c r="Q125" s="31">
        <f>-'Frozen_Data'!Q125</f>
        <v>-18.974999999999998</v>
      </c>
      <c r="R125" s="31">
        <f>-'Frozen_Data'!R125</f>
        <v>-18.974999999999998</v>
      </c>
      <c r="S125" s="31">
        <f>-'Frozen_Data'!S125</f>
        <v>-18.974999999999998</v>
      </c>
    </row>
    <row r="126" ht="28" customHeight="1">
      <c r="A126" s="2" t="str">
        <v>P11.INSOLV</v>
      </c>
      <c r="B126" s="6" t="str">
        <v>Insolvency levy</v>
      </c>
      <c r="C126" s="2" t="str">
        <v>MKT</v>
      </c>
      <c r="D126" s="2" t="str">
        <v>People costs</v>
      </c>
      <c r="E126" s="32">
        <f>SUM(H126:S126)</f>
        <v>-32.34374999999999</v>
      </c>
      <c r="F126" s="6" t="str">
        <v>Account GL.PEOPLE.INSOLV; D10 People!H198 (P11.INSOLV), Base, frozen 13 October 2026; signed P&amp;L</v>
      </c>
      <c r="G126" s="2"/>
      <c r="H126" s="31">
        <f>-'Frozen_Data'!H126</f>
        <v>0</v>
      </c>
      <c r="I126" s="31">
        <f>-'Frozen_Data'!I126</f>
        <v>0</v>
      </c>
      <c r="J126" s="31">
        <f>-'Frozen_Data'!J126</f>
        <v>0</v>
      </c>
      <c r="K126" s="31">
        <f>-'Frozen_Data'!K126</f>
        <v>0</v>
      </c>
      <c r="L126" s="31">
        <f>-'Frozen_Data'!L126</f>
        <v>0</v>
      </c>
      <c r="M126" s="31">
        <f>-'Frozen_Data'!M126</f>
        <v>0</v>
      </c>
      <c r="N126" s="31">
        <f>-'Frozen_Data'!N126</f>
        <v>0</v>
      </c>
      <c r="O126" s="31">
        <f>-'Frozen_Data'!O126</f>
        <v>-6.468749999999999</v>
      </c>
      <c r="P126" s="31">
        <f>-'Frozen_Data'!P126</f>
        <v>-6.468749999999999</v>
      </c>
      <c r="Q126" s="31">
        <f>-'Frozen_Data'!Q126</f>
        <v>-6.468749999999999</v>
      </c>
      <c r="R126" s="31">
        <f>-'Frozen_Data'!R126</f>
        <v>-6.468749999999999</v>
      </c>
      <c r="S126" s="31">
        <f>-'Frozen_Data'!S126</f>
        <v>-6.468749999999999</v>
      </c>
    </row>
    <row r="127" ht="28" customHeight="1">
      <c r="A127" s="2" t="str">
        <v>P11.BG</v>
      </c>
      <c r="B127" s="6" t="str">
        <v>Statutory accident insurance (BG)</v>
      </c>
      <c r="C127" s="2" t="str">
        <v>MKT</v>
      </c>
      <c r="D127" s="2" t="str">
        <v>People costs</v>
      </c>
      <c r="E127" s="32">
        <f>SUM(H127:S127)</f>
        <v>-64.68749999999999</v>
      </c>
      <c r="F127" s="6" t="str">
        <v>Account GL.PEOPLE.BG; D10 People!H199 (P11.BG), Base, frozen 13 October 2026; signed P&amp;L</v>
      </c>
      <c r="G127" s="2"/>
      <c r="H127" s="31">
        <f>-'Frozen_Data'!H127</f>
        <v>0</v>
      </c>
      <c r="I127" s="31">
        <f>-'Frozen_Data'!I127</f>
        <v>0</v>
      </c>
      <c r="J127" s="31">
        <f>-'Frozen_Data'!J127</f>
        <v>0</v>
      </c>
      <c r="K127" s="31">
        <f>-'Frozen_Data'!K127</f>
        <v>0</v>
      </c>
      <c r="L127" s="31">
        <f>-'Frozen_Data'!L127</f>
        <v>0</v>
      </c>
      <c r="M127" s="31">
        <f>-'Frozen_Data'!M127</f>
        <v>0</v>
      </c>
      <c r="N127" s="31">
        <f>-'Frozen_Data'!N127</f>
        <v>0</v>
      </c>
      <c r="O127" s="31">
        <f>-'Frozen_Data'!O127</f>
        <v>-12.937499999999998</v>
      </c>
      <c r="P127" s="31">
        <f>-'Frozen_Data'!P127</f>
        <v>-12.937499999999998</v>
      </c>
      <c r="Q127" s="31">
        <f>-'Frozen_Data'!Q127</f>
        <v>-12.937499999999998</v>
      </c>
      <c r="R127" s="31">
        <f>-'Frozen_Data'!R127</f>
        <v>-12.937499999999998</v>
      </c>
      <c r="S127" s="31">
        <f>-'Frozen_Data'!S127</f>
        <v>-12.937499999999998</v>
      </c>
    </row>
    <row r="128" ht="28" customHeight="1">
      <c r="A128" s="2" t="str">
        <v>P11.RECRUIT</v>
      </c>
      <c r="B128" s="6" t="str">
        <v>Recruiting costs</v>
      </c>
      <c r="C128" s="2" t="str">
        <v>MKT</v>
      </c>
      <c r="D128" s="2" t="str">
        <v>Operating expenses</v>
      </c>
      <c r="E128" s="32">
        <f>SUM(H128:S128)</f>
        <v>-5475</v>
      </c>
      <c r="F128" s="6" t="str">
        <v>Account GL.OPEX.PPL.RECRUIT; D10 People!H202 (P11.RECRUIT), Base, frozen 13 October 2026; signed P&amp;L</v>
      </c>
      <c r="G128" s="2"/>
      <c r="H128" s="31">
        <f>-'Frozen_Data'!H128</f>
        <v>0</v>
      </c>
      <c r="I128" s="31">
        <f>-'Frozen_Data'!I128</f>
        <v>0</v>
      </c>
      <c r="J128" s="31">
        <f>-'Frozen_Data'!J128</f>
        <v>0</v>
      </c>
      <c r="K128" s="31">
        <f>-'Frozen_Data'!K128</f>
        <v>0</v>
      </c>
      <c r="L128" s="31">
        <f>-'Frozen_Data'!L128</f>
        <v>0</v>
      </c>
      <c r="M128" s="31">
        <f>-'Frozen_Data'!M128</f>
        <v>0</v>
      </c>
      <c r="N128" s="31">
        <f>-'Frozen_Data'!N128</f>
        <v>0</v>
      </c>
      <c r="O128" s="31">
        <f>-'Frozen_Data'!O128</f>
        <v>-5475</v>
      </c>
      <c r="P128" s="31">
        <f>-'Frozen_Data'!P128</f>
        <v>0</v>
      </c>
      <c r="Q128" s="31">
        <f>-'Frozen_Data'!Q128</f>
        <v>0</v>
      </c>
      <c r="R128" s="31">
        <f>-'Frozen_Data'!R128</f>
        <v>0</v>
      </c>
      <c r="S128" s="31">
        <f>-'Frozen_Data'!S128</f>
        <v>0</v>
      </c>
    </row>
    <row r="129" ht="28" customHeight="1">
      <c r="A129" s="2" t="str">
        <v>P11.SOFTWARE</v>
      </c>
      <c r="B129" s="6" t="str">
        <v>Employee software and AI tools</v>
      </c>
      <c r="C129" s="2" t="str">
        <v>MKT</v>
      </c>
      <c r="D129" s="2" t="str">
        <v>Operating expenses</v>
      </c>
      <c r="E129" s="32">
        <f>SUM(H129:S129)</f>
        <v>-2250</v>
      </c>
      <c r="F129" s="6" t="str">
        <v>Account GL.OPEX.PPL.SW; D10 People!H203 (P11.SOFTWARE), Base, frozen 13 October 2026; signed P&amp;L</v>
      </c>
      <c r="G129" s="2"/>
      <c r="H129" s="31">
        <f>-'Frozen_Data'!H129</f>
        <v>0</v>
      </c>
      <c r="I129" s="31">
        <f>-'Frozen_Data'!I129</f>
        <v>0</v>
      </c>
      <c r="J129" s="31">
        <f>-'Frozen_Data'!J129</f>
        <v>0</v>
      </c>
      <c r="K129" s="31">
        <f>-'Frozen_Data'!K129</f>
        <v>0</v>
      </c>
      <c r="L129" s="31">
        <f>-'Frozen_Data'!L129</f>
        <v>0</v>
      </c>
      <c r="M129" s="31">
        <f>-'Frozen_Data'!M129</f>
        <v>0</v>
      </c>
      <c r="N129" s="31">
        <f>-'Frozen_Data'!N129</f>
        <v>0</v>
      </c>
      <c r="O129" s="31">
        <f>-'Frozen_Data'!O129</f>
        <v>-450</v>
      </c>
      <c r="P129" s="31">
        <f>-'Frozen_Data'!P129</f>
        <v>-450</v>
      </c>
      <c r="Q129" s="31">
        <f>-'Frozen_Data'!Q129</f>
        <v>-450</v>
      </c>
      <c r="R129" s="31">
        <f>-'Frozen_Data'!R129</f>
        <v>-450</v>
      </c>
      <c r="S129" s="31">
        <f>-'Frozen_Data'!S129</f>
        <v>-450</v>
      </c>
    </row>
    <row r="130" ht="28" customHeight="1">
      <c r="A130" s="2" t="str">
        <v>P11.DEPR</v>
      </c>
      <c r="B130" s="6" t="str">
        <v>Depreciation, IT equipment</v>
      </c>
      <c r="C130" s="2" t="str">
        <v>MKT</v>
      </c>
      <c r="D130" s="2" t="str">
        <v>Depreciation</v>
      </c>
      <c r="E130" s="32">
        <f>SUM(H130:S130)</f>
        <v>-347.22222222222223</v>
      </c>
      <c r="F130" s="6" t="str">
        <v>Account GL.DEPR.IT; D10 Capex!H65 (P11.DEPRECIATION), Base, frozen 13 October 2026; signed P&amp;L</v>
      </c>
      <c r="G130" s="2"/>
      <c r="H130" s="31">
        <f>-'Frozen_Data'!H130</f>
        <v>0</v>
      </c>
      <c r="I130" s="31">
        <f>-'Frozen_Data'!I130</f>
        <v>0</v>
      </c>
      <c r="J130" s="31">
        <f>-'Frozen_Data'!J130</f>
        <v>0</v>
      </c>
      <c r="K130" s="31">
        <f>-'Frozen_Data'!K130</f>
        <v>0</v>
      </c>
      <c r="L130" s="31">
        <f>-'Frozen_Data'!L130</f>
        <v>0</v>
      </c>
      <c r="M130" s="31">
        <f>-'Frozen_Data'!M130</f>
        <v>0</v>
      </c>
      <c r="N130" s="31">
        <f>-'Frozen_Data'!N130</f>
        <v>0</v>
      </c>
      <c r="O130" s="31">
        <f>-'Frozen_Data'!O130</f>
        <v>-69.44444444444444</v>
      </c>
      <c r="P130" s="31">
        <f>-'Frozen_Data'!P130</f>
        <v>-69.44444444444444</v>
      </c>
      <c r="Q130" s="31">
        <f>-'Frozen_Data'!Q130</f>
        <v>-69.44444444444444</v>
      </c>
      <c r="R130" s="31">
        <f>-'Frozen_Data'!R130</f>
        <v>-69.44444444444444</v>
      </c>
      <c r="S130" s="31">
        <f>-'Frozen_Data'!S130</f>
        <v>-69.44444444444444</v>
      </c>
    </row>
    <row r="131" ht="28" customHeight="1">
      <c r="A131" s="2" t="str">
        <v>P12.SALARY</v>
      </c>
      <c r="B131" s="6" t="str">
        <v>Salaries</v>
      </c>
      <c r="C131" s="2" t="str">
        <v>COMP</v>
      </c>
      <c r="D131" s="2" t="str">
        <v>People costs</v>
      </c>
      <c r="E131" s="32">
        <f>SUM(H131:S131)</f>
        <v>-31050.0</v>
      </c>
      <c r="F131" s="6" t="str">
        <v>Account GL.PEOPLE.SALARY; D10 People!H209 (P12.SALARY), Base, frozen 13 October 2026; signed P&amp;L</v>
      </c>
      <c r="G131" s="2"/>
      <c r="H131" s="31">
        <f>-'Frozen_Data'!H131</f>
        <v>0</v>
      </c>
      <c r="I131" s="31">
        <f>-'Frozen_Data'!I131</f>
        <v>0</v>
      </c>
      <c r="J131" s="31">
        <f>-'Frozen_Data'!J131</f>
        <v>0</v>
      </c>
      <c r="K131" s="31">
        <f>-'Frozen_Data'!K131</f>
        <v>0</v>
      </c>
      <c r="L131" s="31">
        <f>-'Frozen_Data'!L131</f>
        <v>0</v>
      </c>
      <c r="M131" s="31">
        <f>-'Frozen_Data'!M131</f>
        <v>0</v>
      </c>
      <c r="N131" s="31">
        <f>-'Frozen_Data'!N131</f>
        <v>0</v>
      </c>
      <c r="O131" s="31">
        <f>-'Frozen_Data'!O131</f>
        <v>0</v>
      </c>
      <c r="P131" s="31">
        <f>-'Frozen_Data'!P131</f>
        <v>-7762.5</v>
      </c>
      <c r="Q131" s="31">
        <f>-'Frozen_Data'!Q131</f>
        <v>-7762.5</v>
      </c>
      <c r="R131" s="31">
        <f>-'Frozen_Data'!R131</f>
        <v>-7762.5</v>
      </c>
      <c r="S131" s="31">
        <f>-'Frozen_Data'!S131</f>
        <v>-7762.5</v>
      </c>
    </row>
    <row r="132" ht="28" customHeight="1">
      <c r="A132" s="2" t="str">
        <v>P12.RV</v>
      </c>
      <c r="B132" s="6" t="str">
        <v>Employer pension insurance (RV)</v>
      </c>
      <c r="C132" s="2" t="str">
        <v>COMP</v>
      </c>
      <c r="D132" s="2" t="str">
        <v>People costs</v>
      </c>
      <c r="E132" s="32">
        <f>SUM(H132:S132)</f>
        <v>-2887.65</v>
      </c>
      <c r="F132" s="6" t="str">
        <v>Account GL.PEOPLE.RV; D10 People!H210 (P12.RV), Base, frozen 13 October 2026; signed P&amp;L</v>
      </c>
      <c r="G132" s="2"/>
      <c r="H132" s="31">
        <f>-'Frozen_Data'!H132</f>
        <v>0</v>
      </c>
      <c r="I132" s="31">
        <f>-'Frozen_Data'!I132</f>
        <v>0</v>
      </c>
      <c r="J132" s="31">
        <f>-'Frozen_Data'!J132</f>
        <v>0</v>
      </c>
      <c r="K132" s="31">
        <f>-'Frozen_Data'!K132</f>
        <v>0</v>
      </c>
      <c r="L132" s="31">
        <f>-'Frozen_Data'!L132</f>
        <v>0</v>
      </c>
      <c r="M132" s="31">
        <f>-'Frozen_Data'!M132</f>
        <v>0</v>
      </c>
      <c r="N132" s="31">
        <f>-'Frozen_Data'!N132</f>
        <v>0</v>
      </c>
      <c r="O132" s="31">
        <f>-'Frozen_Data'!O132</f>
        <v>0</v>
      </c>
      <c r="P132" s="31">
        <f>-'Frozen_Data'!P132</f>
        <v>-721.9125</v>
      </c>
      <c r="Q132" s="31">
        <f>-'Frozen_Data'!Q132</f>
        <v>-721.9125</v>
      </c>
      <c r="R132" s="31">
        <f>-'Frozen_Data'!R132</f>
        <v>-721.9125</v>
      </c>
      <c r="S132" s="31">
        <f>-'Frozen_Data'!S132</f>
        <v>-721.9125</v>
      </c>
    </row>
    <row r="133" ht="28" customHeight="1">
      <c r="A133" s="2" t="str">
        <v>P12.AV</v>
      </c>
      <c r="B133" s="6" t="str">
        <v>Employer unemployment insurance (AV)</v>
      </c>
      <c r="C133" s="2" t="str">
        <v>COMP</v>
      </c>
      <c r="D133" s="2" t="str">
        <v>People costs</v>
      </c>
      <c r="E133" s="32">
        <f>SUM(H133:S133)</f>
        <v>-403.65</v>
      </c>
      <c r="F133" s="6" t="str">
        <v>Account GL.PEOPLE.AV; D10 People!H211 (P12.AV), Base, frozen 13 October 2026; signed P&amp;L</v>
      </c>
      <c r="G133" s="2"/>
      <c r="H133" s="31">
        <f>-'Frozen_Data'!H133</f>
        <v>0</v>
      </c>
      <c r="I133" s="31">
        <f>-'Frozen_Data'!I133</f>
        <v>0</v>
      </c>
      <c r="J133" s="31">
        <f>-'Frozen_Data'!J133</f>
        <v>0</v>
      </c>
      <c r="K133" s="31">
        <f>-'Frozen_Data'!K133</f>
        <v>0</v>
      </c>
      <c r="L133" s="31">
        <f>-'Frozen_Data'!L133</f>
        <v>0</v>
      </c>
      <c r="M133" s="31">
        <f>-'Frozen_Data'!M133</f>
        <v>0</v>
      </c>
      <c r="N133" s="31">
        <f>-'Frozen_Data'!N133</f>
        <v>0</v>
      </c>
      <c r="O133" s="31">
        <f>-'Frozen_Data'!O133</f>
        <v>0</v>
      </c>
      <c r="P133" s="31">
        <f>-'Frozen_Data'!P133</f>
        <v>-100.9125</v>
      </c>
      <c r="Q133" s="31">
        <f>-'Frozen_Data'!Q133</f>
        <v>-100.9125</v>
      </c>
      <c r="R133" s="31">
        <f>-'Frozen_Data'!R133</f>
        <v>-100.9125</v>
      </c>
      <c r="S133" s="31">
        <f>-'Frozen_Data'!S133</f>
        <v>-100.9125</v>
      </c>
    </row>
    <row r="134" ht="28" customHeight="1">
      <c r="A134" s="2" t="str">
        <v>P12.KV</v>
      </c>
      <c r="B134" s="6" t="str">
        <v>Employer health insurance (KV)</v>
      </c>
      <c r="C134" s="2" t="str">
        <v>COMP</v>
      </c>
      <c r="D134" s="2" t="str">
        <v>People costs</v>
      </c>
      <c r="E134" s="32">
        <f>SUM(H134:S134)</f>
        <v>-2256.75</v>
      </c>
      <c r="F134" s="6" t="str">
        <v>Account GL.PEOPLE.KV; D10 People!H212 (P12.KV), Base, frozen 13 October 2026; signed P&amp;L</v>
      </c>
      <c r="G134" s="2"/>
      <c r="H134" s="31">
        <f>-'Frozen_Data'!H134</f>
        <v>0</v>
      </c>
      <c r="I134" s="31">
        <f>-'Frozen_Data'!I134</f>
        <v>0</v>
      </c>
      <c r="J134" s="31">
        <f>-'Frozen_Data'!J134</f>
        <v>0</v>
      </c>
      <c r="K134" s="31">
        <f>-'Frozen_Data'!K134</f>
        <v>0</v>
      </c>
      <c r="L134" s="31">
        <f>-'Frozen_Data'!L134</f>
        <v>0</v>
      </c>
      <c r="M134" s="31">
        <f>-'Frozen_Data'!M134</f>
        <v>0</v>
      </c>
      <c r="N134" s="31">
        <f>-'Frozen_Data'!N134</f>
        <v>0</v>
      </c>
      <c r="O134" s="31">
        <f>-'Frozen_Data'!O134</f>
        <v>0</v>
      </c>
      <c r="P134" s="31">
        <f>-'Frozen_Data'!P134</f>
        <v>-564.1875</v>
      </c>
      <c r="Q134" s="31">
        <f>-'Frozen_Data'!Q134</f>
        <v>-564.1875</v>
      </c>
      <c r="R134" s="31">
        <f>-'Frozen_Data'!R134</f>
        <v>-564.1875</v>
      </c>
      <c r="S134" s="31">
        <f>-'Frozen_Data'!S134</f>
        <v>-564.1875</v>
      </c>
    </row>
    <row r="135" ht="28" customHeight="1">
      <c r="A135" s="2" t="str">
        <v>P12.PV</v>
      </c>
      <c r="B135" s="6" t="str">
        <v>Employer long-term care insurance (PV)</v>
      </c>
      <c r="C135" s="2" t="str">
        <v>COMP</v>
      </c>
      <c r="D135" s="2" t="str">
        <v>People costs</v>
      </c>
      <c r="E135" s="32">
        <f>SUM(H135:S135)</f>
        <v>-458.99999999999994</v>
      </c>
      <c r="F135" s="6" t="str">
        <v>Account GL.PEOPLE.PV; D10 People!H213 (P12.PV), Base, frozen 13 October 2026; signed P&amp;L</v>
      </c>
      <c r="G135" s="2"/>
      <c r="H135" s="31">
        <f>-'Frozen_Data'!H135</f>
        <v>0</v>
      </c>
      <c r="I135" s="31">
        <f>-'Frozen_Data'!I135</f>
        <v>0</v>
      </c>
      <c r="J135" s="31">
        <f>-'Frozen_Data'!J135</f>
        <v>0</v>
      </c>
      <c r="K135" s="31">
        <f>-'Frozen_Data'!K135</f>
        <v>0</v>
      </c>
      <c r="L135" s="31">
        <f>-'Frozen_Data'!L135</f>
        <v>0</v>
      </c>
      <c r="M135" s="31">
        <f>-'Frozen_Data'!M135</f>
        <v>0</v>
      </c>
      <c r="N135" s="31">
        <f>-'Frozen_Data'!N135</f>
        <v>0</v>
      </c>
      <c r="O135" s="31">
        <f>-'Frozen_Data'!O135</f>
        <v>0</v>
      </c>
      <c r="P135" s="31">
        <f>-'Frozen_Data'!P135</f>
        <v>-114.74999999999999</v>
      </c>
      <c r="Q135" s="31">
        <f>-'Frozen_Data'!Q135</f>
        <v>-114.74999999999999</v>
      </c>
      <c r="R135" s="31">
        <f>-'Frozen_Data'!R135</f>
        <v>-114.74999999999999</v>
      </c>
      <c r="S135" s="31">
        <f>-'Frozen_Data'!S135</f>
        <v>-114.74999999999999</v>
      </c>
    </row>
    <row r="136" ht="28" customHeight="1">
      <c r="A136" s="2" t="str">
        <v>P12.U1</v>
      </c>
      <c r="B136" s="6" t="str">
        <v>Sick-pay levy (U1)</v>
      </c>
      <c r="C136" s="2" t="str">
        <v>COMP</v>
      </c>
      <c r="D136" s="2" t="str">
        <v>People costs</v>
      </c>
      <c r="E136" s="32">
        <f>SUM(H136:S136)</f>
        <v>-652.0500000000001</v>
      </c>
      <c r="F136" s="6" t="str">
        <v>Account GL.PEOPLE.U1; D10 People!H214 (P12.U1), Base, frozen 13 October 2026; signed P&amp;L</v>
      </c>
      <c r="G136" s="2"/>
      <c r="H136" s="31">
        <f>-'Frozen_Data'!H136</f>
        <v>0</v>
      </c>
      <c r="I136" s="31">
        <f>-'Frozen_Data'!I136</f>
        <v>0</v>
      </c>
      <c r="J136" s="31">
        <f>-'Frozen_Data'!J136</f>
        <v>0</v>
      </c>
      <c r="K136" s="31">
        <f>-'Frozen_Data'!K136</f>
        <v>0</v>
      </c>
      <c r="L136" s="31">
        <f>-'Frozen_Data'!L136</f>
        <v>0</v>
      </c>
      <c r="M136" s="31">
        <f>-'Frozen_Data'!M136</f>
        <v>0</v>
      </c>
      <c r="N136" s="31">
        <f>-'Frozen_Data'!N136</f>
        <v>0</v>
      </c>
      <c r="O136" s="31">
        <f>-'Frozen_Data'!O136</f>
        <v>0</v>
      </c>
      <c r="P136" s="31">
        <f>-'Frozen_Data'!P136</f>
        <v>-163.01250000000002</v>
      </c>
      <c r="Q136" s="31">
        <f>-'Frozen_Data'!Q136</f>
        <v>-163.01250000000002</v>
      </c>
      <c r="R136" s="31">
        <f>-'Frozen_Data'!R136</f>
        <v>-163.01250000000002</v>
      </c>
      <c r="S136" s="31">
        <f>-'Frozen_Data'!S136</f>
        <v>-163.01250000000002</v>
      </c>
    </row>
    <row r="137" ht="28" customHeight="1">
      <c r="A137" s="2" t="str">
        <v>P12.U2</v>
      </c>
      <c r="B137" s="6" t="str">
        <v>Maternity levy (U2)</v>
      </c>
      <c r="C137" s="2" t="str">
        <v>COMP</v>
      </c>
      <c r="D137" s="2" t="str">
        <v>People costs</v>
      </c>
      <c r="E137" s="32">
        <f>SUM(H137:S137)</f>
        <v>-136.62</v>
      </c>
      <c r="F137" s="6" t="str">
        <v>Account GL.PEOPLE.U2; D10 People!H215 (P12.U2), Base, frozen 13 October 2026; signed P&amp;L</v>
      </c>
      <c r="G137" s="2"/>
      <c r="H137" s="31">
        <f>-'Frozen_Data'!H137</f>
        <v>0</v>
      </c>
      <c r="I137" s="31">
        <f>-'Frozen_Data'!I137</f>
        <v>0</v>
      </c>
      <c r="J137" s="31">
        <f>-'Frozen_Data'!J137</f>
        <v>0</v>
      </c>
      <c r="K137" s="31">
        <f>-'Frozen_Data'!K137</f>
        <v>0</v>
      </c>
      <c r="L137" s="31">
        <f>-'Frozen_Data'!L137</f>
        <v>0</v>
      </c>
      <c r="M137" s="31">
        <f>-'Frozen_Data'!M137</f>
        <v>0</v>
      </c>
      <c r="N137" s="31">
        <f>-'Frozen_Data'!N137</f>
        <v>0</v>
      </c>
      <c r="O137" s="31">
        <f>-'Frozen_Data'!O137</f>
        <v>0</v>
      </c>
      <c r="P137" s="31">
        <f>-'Frozen_Data'!P137</f>
        <v>-34.155</v>
      </c>
      <c r="Q137" s="31">
        <f>-'Frozen_Data'!Q137</f>
        <v>-34.155</v>
      </c>
      <c r="R137" s="31">
        <f>-'Frozen_Data'!R137</f>
        <v>-34.155</v>
      </c>
      <c r="S137" s="31">
        <f>-'Frozen_Data'!S137</f>
        <v>-34.155</v>
      </c>
    </row>
    <row r="138" ht="28" customHeight="1">
      <c r="A138" s="2" t="str">
        <v>P12.INSOLV</v>
      </c>
      <c r="B138" s="6" t="str">
        <v>Insolvency levy</v>
      </c>
      <c r="C138" s="2" t="str">
        <v>COMP</v>
      </c>
      <c r="D138" s="2" t="str">
        <v>People costs</v>
      </c>
      <c r="E138" s="32">
        <f>SUM(H138:S138)</f>
        <v>-46.575</v>
      </c>
      <c r="F138" s="6" t="str">
        <v>Account GL.PEOPLE.INSOLV; D10 People!H216 (P12.INSOLV), Base, frozen 13 October 2026; signed P&amp;L</v>
      </c>
      <c r="G138" s="2"/>
      <c r="H138" s="31">
        <f>-'Frozen_Data'!H138</f>
        <v>0</v>
      </c>
      <c r="I138" s="31">
        <f>-'Frozen_Data'!I138</f>
        <v>0</v>
      </c>
      <c r="J138" s="31">
        <f>-'Frozen_Data'!J138</f>
        <v>0</v>
      </c>
      <c r="K138" s="31">
        <f>-'Frozen_Data'!K138</f>
        <v>0</v>
      </c>
      <c r="L138" s="31">
        <f>-'Frozen_Data'!L138</f>
        <v>0</v>
      </c>
      <c r="M138" s="31">
        <f>-'Frozen_Data'!M138</f>
        <v>0</v>
      </c>
      <c r="N138" s="31">
        <f>-'Frozen_Data'!N138</f>
        <v>0</v>
      </c>
      <c r="O138" s="31">
        <f>-'Frozen_Data'!O138</f>
        <v>0</v>
      </c>
      <c r="P138" s="31">
        <f>-'Frozen_Data'!P138</f>
        <v>-11.64375</v>
      </c>
      <c r="Q138" s="31">
        <f>-'Frozen_Data'!Q138</f>
        <v>-11.64375</v>
      </c>
      <c r="R138" s="31">
        <f>-'Frozen_Data'!R138</f>
        <v>-11.64375</v>
      </c>
      <c r="S138" s="31">
        <f>-'Frozen_Data'!S138</f>
        <v>-11.64375</v>
      </c>
    </row>
    <row r="139" ht="28" customHeight="1">
      <c r="A139" s="2" t="str">
        <v>P12.BG</v>
      </c>
      <c r="B139" s="6" t="str">
        <v>Statutory accident insurance (BG)</v>
      </c>
      <c r="C139" s="2" t="str">
        <v>COMP</v>
      </c>
      <c r="D139" s="2" t="str">
        <v>People costs</v>
      </c>
      <c r="E139" s="32">
        <f>SUM(H139:S139)</f>
        <v>-93.15</v>
      </c>
      <c r="F139" s="6" t="str">
        <v>Account GL.PEOPLE.BG; D10 People!H217 (P12.BG), Base, frozen 13 October 2026; signed P&amp;L</v>
      </c>
      <c r="G139" s="2"/>
      <c r="H139" s="31">
        <f>-'Frozen_Data'!H139</f>
        <v>0</v>
      </c>
      <c r="I139" s="31">
        <f>-'Frozen_Data'!I139</f>
        <v>0</v>
      </c>
      <c r="J139" s="31">
        <f>-'Frozen_Data'!J139</f>
        <v>0</v>
      </c>
      <c r="K139" s="31">
        <f>-'Frozen_Data'!K139</f>
        <v>0</v>
      </c>
      <c r="L139" s="31">
        <f>-'Frozen_Data'!L139</f>
        <v>0</v>
      </c>
      <c r="M139" s="31">
        <f>-'Frozen_Data'!M139</f>
        <v>0</v>
      </c>
      <c r="N139" s="31">
        <f>-'Frozen_Data'!N139</f>
        <v>0</v>
      </c>
      <c r="O139" s="31">
        <f>-'Frozen_Data'!O139</f>
        <v>0</v>
      </c>
      <c r="P139" s="31">
        <f>-'Frozen_Data'!P139</f>
        <v>-23.2875</v>
      </c>
      <c r="Q139" s="31">
        <f>-'Frozen_Data'!Q139</f>
        <v>-23.2875</v>
      </c>
      <c r="R139" s="31">
        <f>-'Frozen_Data'!R139</f>
        <v>-23.2875</v>
      </c>
      <c r="S139" s="31">
        <f>-'Frozen_Data'!S139</f>
        <v>-23.2875</v>
      </c>
    </row>
    <row r="140" ht="28" customHeight="1">
      <c r="A140" s="2" t="str">
        <v>P12.RECRUIT</v>
      </c>
      <c r="B140" s="6" t="str">
        <v>Recruiting costs</v>
      </c>
      <c r="C140" s="2" t="str">
        <v>COMP</v>
      </c>
      <c r="D140" s="2" t="str">
        <v>Operating expenses</v>
      </c>
      <c r="E140" s="32">
        <f>SUM(H140:S140)</f>
        <v>-9615</v>
      </c>
      <c r="F140" s="6" t="str">
        <v>Account GL.OPEX.PPL.RECRUIT; D10 People!H220 (P12.RECRUIT), Base, frozen 13 October 2026; signed P&amp;L</v>
      </c>
      <c r="G140" s="2"/>
      <c r="H140" s="31">
        <f>-'Frozen_Data'!H140</f>
        <v>0</v>
      </c>
      <c r="I140" s="31">
        <f>-'Frozen_Data'!I140</f>
        <v>0</v>
      </c>
      <c r="J140" s="31">
        <f>-'Frozen_Data'!J140</f>
        <v>0</v>
      </c>
      <c r="K140" s="31">
        <f>-'Frozen_Data'!K140</f>
        <v>0</v>
      </c>
      <c r="L140" s="31">
        <f>-'Frozen_Data'!L140</f>
        <v>0</v>
      </c>
      <c r="M140" s="31">
        <f>-'Frozen_Data'!M140</f>
        <v>0</v>
      </c>
      <c r="N140" s="31">
        <f>-'Frozen_Data'!N140</f>
        <v>0</v>
      </c>
      <c r="O140" s="31">
        <f>-'Frozen_Data'!O140</f>
        <v>0</v>
      </c>
      <c r="P140" s="31">
        <f>-'Frozen_Data'!P140</f>
        <v>-9615</v>
      </c>
      <c r="Q140" s="31">
        <f>-'Frozen_Data'!Q140</f>
        <v>0</v>
      </c>
      <c r="R140" s="31">
        <f>-'Frozen_Data'!R140</f>
        <v>0</v>
      </c>
      <c r="S140" s="31">
        <f>-'Frozen_Data'!S140</f>
        <v>0</v>
      </c>
    </row>
    <row r="141" ht="28" customHeight="1">
      <c r="A141" s="2" t="str">
        <v>P12.SOFTWARE</v>
      </c>
      <c r="B141" s="6" t="str">
        <v>Employee software and AI tools</v>
      </c>
      <c r="C141" s="2" t="str">
        <v>COMP</v>
      </c>
      <c r="D141" s="2" t="str">
        <v>Operating expenses</v>
      </c>
      <c r="E141" s="32">
        <f>SUM(H141:S141)</f>
        <v>-1800</v>
      </c>
      <c r="F141" s="6" t="str">
        <v>Account GL.OPEX.PPL.SW; D10 People!H221 (P12.SOFTWARE), Base, frozen 13 October 2026; signed P&amp;L</v>
      </c>
      <c r="G141" s="2"/>
      <c r="H141" s="31">
        <f>-'Frozen_Data'!H141</f>
        <v>0</v>
      </c>
      <c r="I141" s="31">
        <f>-'Frozen_Data'!I141</f>
        <v>0</v>
      </c>
      <c r="J141" s="31">
        <f>-'Frozen_Data'!J141</f>
        <v>0</v>
      </c>
      <c r="K141" s="31">
        <f>-'Frozen_Data'!K141</f>
        <v>0</v>
      </c>
      <c r="L141" s="31">
        <f>-'Frozen_Data'!L141</f>
        <v>0</v>
      </c>
      <c r="M141" s="31">
        <f>-'Frozen_Data'!M141</f>
        <v>0</v>
      </c>
      <c r="N141" s="31">
        <f>-'Frozen_Data'!N141</f>
        <v>0</v>
      </c>
      <c r="O141" s="31">
        <f>-'Frozen_Data'!O141</f>
        <v>0</v>
      </c>
      <c r="P141" s="31">
        <f>-'Frozen_Data'!P141</f>
        <v>-450</v>
      </c>
      <c r="Q141" s="31">
        <f>-'Frozen_Data'!Q141</f>
        <v>-450</v>
      </c>
      <c r="R141" s="31">
        <f>-'Frozen_Data'!R141</f>
        <v>-450</v>
      </c>
      <c r="S141" s="31">
        <f>-'Frozen_Data'!S141</f>
        <v>-450</v>
      </c>
    </row>
    <row r="142" ht="28" customHeight="1">
      <c r="A142" s="2" t="str">
        <v>P12.DEPR</v>
      </c>
      <c r="B142" s="6" t="str">
        <v>Depreciation, IT equipment</v>
      </c>
      <c r="C142" s="2" t="str">
        <v>COMP</v>
      </c>
      <c r="D142" s="2" t="str">
        <v>Depreciation</v>
      </c>
      <c r="E142" s="32">
        <f>SUM(H142:S142)</f>
        <v>-277.77777777777777</v>
      </c>
      <c r="F142" s="6" t="str">
        <v>Account GL.DEPR.IT; D10 Capex!H70 (P12.DEPRECIATION), Base, frozen 13 October 2026; signed P&amp;L</v>
      </c>
      <c r="G142" s="2"/>
      <c r="H142" s="31">
        <f>-'Frozen_Data'!H142</f>
        <v>0</v>
      </c>
      <c r="I142" s="31">
        <f>-'Frozen_Data'!I142</f>
        <v>0</v>
      </c>
      <c r="J142" s="31">
        <f>-'Frozen_Data'!J142</f>
        <v>0</v>
      </c>
      <c r="K142" s="31">
        <f>-'Frozen_Data'!K142</f>
        <v>0</v>
      </c>
      <c r="L142" s="31">
        <f>-'Frozen_Data'!L142</f>
        <v>0</v>
      </c>
      <c r="M142" s="31">
        <f>-'Frozen_Data'!M142</f>
        <v>0</v>
      </c>
      <c r="N142" s="31">
        <f>-'Frozen_Data'!N142</f>
        <v>0</v>
      </c>
      <c r="O142" s="31">
        <f>-'Frozen_Data'!O142</f>
        <v>0</v>
      </c>
      <c r="P142" s="31">
        <f>-'Frozen_Data'!P142</f>
        <v>-69.44444444444444</v>
      </c>
      <c r="Q142" s="31">
        <f>-'Frozen_Data'!Q142</f>
        <v>-69.44444444444444</v>
      </c>
      <c r="R142" s="31">
        <f>-'Frozen_Data'!R142</f>
        <v>-69.44444444444444</v>
      </c>
      <c r="S142" s="31">
        <f>-'Frozen_Data'!S142</f>
        <v>-69.44444444444444</v>
      </c>
    </row>
    <row r="143" ht="28" customHeight="1">
      <c r="A143" s="2" t="str">
        <v>P13.SALARY</v>
      </c>
      <c r="B143" s="6" t="str">
        <v>Salaries</v>
      </c>
      <c r="C143" s="2" t="str">
        <v>ENG</v>
      </c>
      <c r="D143" s="2" t="str">
        <v>People costs</v>
      </c>
      <c r="E143" s="32">
        <f>SUM(H143:S143)</f>
        <v>-28290.0</v>
      </c>
      <c r="F143" s="6" t="str">
        <v>Account GL.PEOPLE.SALARY; D10 People!H227 (P13.SALARY), Base, frozen 13 October 2026; signed P&amp;L</v>
      </c>
      <c r="G143" s="2"/>
      <c r="H143" s="31">
        <f>-'Frozen_Data'!H143</f>
        <v>0</v>
      </c>
      <c r="I143" s="31">
        <f>-'Frozen_Data'!I143</f>
        <v>0</v>
      </c>
      <c r="J143" s="31">
        <f>-'Frozen_Data'!J143</f>
        <v>0</v>
      </c>
      <c r="K143" s="31">
        <f>-'Frozen_Data'!K143</f>
        <v>0</v>
      </c>
      <c r="L143" s="31">
        <f>-'Frozen_Data'!L143</f>
        <v>0</v>
      </c>
      <c r="M143" s="31">
        <f>-'Frozen_Data'!M143</f>
        <v>0</v>
      </c>
      <c r="N143" s="31">
        <f>-'Frozen_Data'!N143</f>
        <v>0</v>
      </c>
      <c r="O143" s="31">
        <f>-'Frozen_Data'!O143</f>
        <v>0</v>
      </c>
      <c r="P143" s="31">
        <f>-'Frozen_Data'!P143</f>
        <v>-7072.5</v>
      </c>
      <c r="Q143" s="31">
        <f>-'Frozen_Data'!Q143</f>
        <v>-7072.5</v>
      </c>
      <c r="R143" s="31">
        <f>-'Frozen_Data'!R143</f>
        <v>-7072.5</v>
      </c>
      <c r="S143" s="31">
        <f>-'Frozen_Data'!S143</f>
        <v>-7072.5</v>
      </c>
    </row>
    <row r="144" ht="28" customHeight="1">
      <c r="A144" s="2" t="str">
        <v>P13.RV</v>
      </c>
      <c r="B144" s="6" t="str">
        <v>Employer pension insurance (RV)</v>
      </c>
      <c r="C144" s="2" t="str">
        <v>ENG</v>
      </c>
      <c r="D144" s="2" t="str">
        <v>People costs</v>
      </c>
      <c r="E144" s="32">
        <f>SUM(H144:S144)</f>
        <v>-2630.97</v>
      </c>
      <c r="F144" s="6" t="str">
        <v>Account GL.PEOPLE.RV; D10 People!H228 (P13.RV), Base, frozen 13 October 2026; signed P&amp;L</v>
      </c>
      <c r="G144" s="2"/>
      <c r="H144" s="31">
        <f>-'Frozen_Data'!H144</f>
        <v>0</v>
      </c>
      <c r="I144" s="31">
        <f>-'Frozen_Data'!I144</f>
        <v>0</v>
      </c>
      <c r="J144" s="31">
        <f>-'Frozen_Data'!J144</f>
        <v>0</v>
      </c>
      <c r="K144" s="31">
        <f>-'Frozen_Data'!K144</f>
        <v>0</v>
      </c>
      <c r="L144" s="31">
        <f>-'Frozen_Data'!L144</f>
        <v>0</v>
      </c>
      <c r="M144" s="31">
        <f>-'Frozen_Data'!M144</f>
        <v>0</v>
      </c>
      <c r="N144" s="31">
        <f>-'Frozen_Data'!N144</f>
        <v>0</v>
      </c>
      <c r="O144" s="31">
        <f>-'Frozen_Data'!O144</f>
        <v>0</v>
      </c>
      <c r="P144" s="31">
        <f>-'Frozen_Data'!P144</f>
        <v>-657.7425</v>
      </c>
      <c r="Q144" s="31">
        <f>-'Frozen_Data'!Q144</f>
        <v>-657.7425</v>
      </c>
      <c r="R144" s="31">
        <f>-'Frozen_Data'!R144</f>
        <v>-657.7425</v>
      </c>
      <c r="S144" s="31">
        <f>-'Frozen_Data'!S144</f>
        <v>-657.7425</v>
      </c>
    </row>
    <row r="145" ht="28" customHeight="1">
      <c r="A145" s="2" t="str">
        <v>P13.AV</v>
      </c>
      <c r="B145" s="6" t="str">
        <v>Employer unemployment insurance (AV)</v>
      </c>
      <c r="C145" s="2" t="str">
        <v>ENG</v>
      </c>
      <c r="D145" s="2" t="str">
        <v>People costs</v>
      </c>
      <c r="E145" s="32">
        <f>SUM(H145:S145)</f>
        <v>-367.77</v>
      </c>
      <c r="F145" s="6" t="str">
        <v>Account GL.PEOPLE.AV; D10 People!H229 (P13.AV), Base, frozen 13 October 2026; signed P&amp;L</v>
      </c>
      <c r="G145" s="2"/>
      <c r="H145" s="31">
        <f>-'Frozen_Data'!H145</f>
        <v>0</v>
      </c>
      <c r="I145" s="31">
        <f>-'Frozen_Data'!I145</f>
        <v>0</v>
      </c>
      <c r="J145" s="31">
        <f>-'Frozen_Data'!J145</f>
        <v>0</v>
      </c>
      <c r="K145" s="31">
        <f>-'Frozen_Data'!K145</f>
        <v>0</v>
      </c>
      <c r="L145" s="31">
        <f>-'Frozen_Data'!L145</f>
        <v>0</v>
      </c>
      <c r="M145" s="31">
        <f>-'Frozen_Data'!M145</f>
        <v>0</v>
      </c>
      <c r="N145" s="31">
        <f>-'Frozen_Data'!N145</f>
        <v>0</v>
      </c>
      <c r="O145" s="31">
        <f>-'Frozen_Data'!O145</f>
        <v>0</v>
      </c>
      <c r="P145" s="31">
        <f>-'Frozen_Data'!P145</f>
        <v>-91.9425</v>
      </c>
      <c r="Q145" s="31">
        <f>-'Frozen_Data'!Q145</f>
        <v>-91.9425</v>
      </c>
      <c r="R145" s="31">
        <f>-'Frozen_Data'!R145</f>
        <v>-91.9425</v>
      </c>
      <c r="S145" s="31">
        <f>-'Frozen_Data'!S145</f>
        <v>-91.9425</v>
      </c>
    </row>
    <row r="146" ht="28" customHeight="1">
      <c r="A146" s="2" t="str">
        <v>P13.KV</v>
      </c>
      <c r="B146" s="6" t="str">
        <v>Employer health insurance (KV)</v>
      </c>
      <c r="C146" s="2" t="str">
        <v>ENG</v>
      </c>
      <c r="D146" s="2" t="str">
        <v>People costs</v>
      </c>
      <c r="E146" s="32">
        <f>SUM(H146:S146)</f>
        <v>-2256.75</v>
      </c>
      <c r="F146" s="6" t="str">
        <v>Account GL.PEOPLE.KV; D10 People!H230 (P13.KV), Base, frozen 13 October 2026; signed P&amp;L</v>
      </c>
      <c r="G146" s="2"/>
      <c r="H146" s="31">
        <f>-'Frozen_Data'!H146</f>
        <v>0</v>
      </c>
      <c r="I146" s="31">
        <f>-'Frozen_Data'!I146</f>
        <v>0</v>
      </c>
      <c r="J146" s="31">
        <f>-'Frozen_Data'!J146</f>
        <v>0</v>
      </c>
      <c r="K146" s="31">
        <f>-'Frozen_Data'!K146</f>
        <v>0</v>
      </c>
      <c r="L146" s="31">
        <f>-'Frozen_Data'!L146</f>
        <v>0</v>
      </c>
      <c r="M146" s="31">
        <f>-'Frozen_Data'!M146</f>
        <v>0</v>
      </c>
      <c r="N146" s="31">
        <f>-'Frozen_Data'!N146</f>
        <v>0</v>
      </c>
      <c r="O146" s="31">
        <f>-'Frozen_Data'!O146</f>
        <v>0</v>
      </c>
      <c r="P146" s="31">
        <f>-'Frozen_Data'!P146</f>
        <v>-564.1875</v>
      </c>
      <c r="Q146" s="31">
        <f>-'Frozen_Data'!Q146</f>
        <v>-564.1875</v>
      </c>
      <c r="R146" s="31">
        <f>-'Frozen_Data'!R146</f>
        <v>-564.1875</v>
      </c>
      <c r="S146" s="31">
        <f>-'Frozen_Data'!S146</f>
        <v>-564.1875</v>
      </c>
    </row>
    <row r="147" ht="28" customHeight="1">
      <c r="A147" s="2" t="str">
        <v>P13.PV</v>
      </c>
      <c r="B147" s="6" t="str">
        <v>Employer long-term care insurance (PV)</v>
      </c>
      <c r="C147" s="2" t="str">
        <v>ENG</v>
      </c>
      <c r="D147" s="2" t="str">
        <v>People costs</v>
      </c>
      <c r="E147" s="32">
        <f>SUM(H147:S147)</f>
        <v>-458.99999999999994</v>
      </c>
      <c r="F147" s="6" t="str">
        <v>Account GL.PEOPLE.PV; D10 People!H231 (P13.PV), Base, frozen 13 October 2026; signed P&amp;L</v>
      </c>
      <c r="G147" s="2"/>
      <c r="H147" s="31">
        <f>-'Frozen_Data'!H147</f>
        <v>0</v>
      </c>
      <c r="I147" s="31">
        <f>-'Frozen_Data'!I147</f>
        <v>0</v>
      </c>
      <c r="J147" s="31">
        <f>-'Frozen_Data'!J147</f>
        <v>0</v>
      </c>
      <c r="K147" s="31">
        <f>-'Frozen_Data'!K147</f>
        <v>0</v>
      </c>
      <c r="L147" s="31">
        <f>-'Frozen_Data'!L147</f>
        <v>0</v>
      </c>
      <c r="M147" s="31">
        <f>-'Frozen_Data'!M147</f>
        <v>0</v>
      </c>
      <c r="N147" s="31">
        <f>-'Frozen_Data'!N147</f>
        <v>0</v>
      </c>
      <c r="O147" s="31">
        <f>-'Frozen_Data'!O147</f>
        <v>0</v>
      </c>
      <c r="P147" s="31">
        <f>-'Frozen_Data'!P147</f>
        <v>-114.74999999999999</v>
      </c>
      <c r="Q147" s="31">
        <f>-'Frozen_Data'!Q147</f>
        <v>-114.74999999999999</v>
      </c>
      <c r="R147" s="31">
        <f>-'Frozen_Data'!R147</f>
        <v>-114.74999999999999</v>
      </c>
      <c r="S147" s="31">
        <f>-'Frozen_Data'!S147</f>
        <v>-114.74999999999999</v>
      </c>
    </row>
    <row r="148" ht="28" customHeight="1">
      <c r="A148" s="2" t="str">
        <v>P13.U1</v>
      </c>
      <c r="B148" s="6" t="str">
        <v>Sick-pay levy (U1)</v>
      </c>
      <c r="C148" s="2" t="str">
        <v>ENG</v>
      </c>
      <c r="D148" s="2" t="str">
        <v>People costs</v>
      </c>
      <c r="E148" s="32">
        <f>SUM(H148:S148)</f>
        <v>-594.09</v>
      </c>
      <c r="F148" s="6" t="str">
        <v>Account GL.PEOPLE.U1; D10 People!H232 (P13.U1), Base, frozen 13 October 2026; signed P&amp;L</v>
      </c>
      <c r="G148" s="2"/>
      <c r="H148" s="31">
        <f>-'Frozen_Data'!H148</f>
        <v>0</v>
      </c>
      <c r="I148" s="31">
        <f>-'Frozen_Data'!I148</f>
        <v>0</v>
      </c>
      <c r="J148" s="31">
        <f>-'Frozen_Data'!J148</f>
        <v>0</v>
      </c>
      <c r="K148" s="31">
        <f>-'Frozen_Data'!K148</f>
        <v>0</v>
      </c>
      <c r="L148" s="31">
        <f>-'Frozen_Data'!L148</f>
        <v>0</v>
      </c>
      <c r="M148" s="31">
        <f>-'Frozen_Data'!M148</f>
        <v>0</v>
      </c>
      <c r="N148" s="31">
        <f>-'Frozen_Data'!N148</f>
        <v>0</v>
      </c>
      <c r="O148" s="31">
        <f>-'Frozen_Data'!O148</f>
        <v>0</v>
      </c>
      <c r="P148" s="31">
        <f>-'Frozen_Data'!P148</f>
        <v>-148.5225</v>
      </c>
      <c r="Q148" s="31">
        <f>-'Frozen_Data'!Q148</f>
        <v>-148.5225</v>
      </c>
      <c r="R148" s="31">
        <f>-'Frozen_Data'!R148</f>
        <v>-148.5225</v>
      </c>
      <c r="S148" s="31">
        <f>-'Frozen_Data'!S148</f>
        <v>-148.5225</v>
      </c>
    </row>
    <row r="149" ht="28" customHeight="1">
      <c r="A149" s="2" t="str">
        <v>P13.U2</v>
      </c>
      <c r="B149" s="6" t="str">
        <v>Maternity levy (U2)</v>
      </c>
      <c r="C149" s="2" t="str">
        <v>ENG</v>
      </c>
      <c r="D149" s="2" t="str">
        <v>People costs</v>
      </c>
      <c r="E149" s="32">
        <f>SUM(H149:S149)</f>
        <v>-124.47600000000001</v>
      </c>
      <c r="F149" s="6" t="str">
        <v>Account GL.PEOPLE.U2; D10 People!H233 (P13.U2), Base, frozen 13 October 2026; signed P&amp;L</v>
      </c>
      <c r="G149" s="2"/>
      <c r="H149" s="31">
        <f>-'Frozen_Data'!H149</f>
        <v>0</v>
      </c>
      <c r="I149" s="31">
        <f>-'Frozen_Data'!I149</f>
        <v>0</v>
      </c>
      <c r="J149" s="31">
        <f>-'Frozen_Data'!J149</f>
        <v>0</v>
      </c>
      <c r="K149" s="31">
        <f>-'Frozen_Data'!K149</f>
        <v>0</v>
      </c>
      <c r="L149" s="31">
        <f>-'Frozen_Data'!L149</f>
        <v>0</v>
      </c>
      <c r="M149" s="31">
        <f>-'Frozen_Data'!M149</f>
        <v>0</v>
      </c>
      <c r="N149" s="31">
        <f>-'Frozen_Data'!N149</f>
        <v>0</v>
      </c>
      <c r="O149" s="31">
        <f>-'Frozen_Data'!O149</f>
        <v>0</v>
      </c>
      <c r="P149" s="31">
        <f>-'Frozen_Data'!P149</f>
        <v>-31.119000000000003</v>
      </c>
      <c r="Q149" s="31">
        <f>-'Frozen_Data'!Q149</f>
        <v>-31.119000000000003</v>
      </c>
      <c r="R149" s="31">
        <f>-'Frozen_Data'!R149</f>
        <v>-31.119000000000003</v>
      </c>
      <c r="S149" s="31">
        <f>-'Frozen_Data'!S149</f>
        <v>-31.119000000000003</v>
      </c>
    </row>
    <row r="150" ht="28" customHeight="1">
      <c r="A150" s="2" t="str">
        <v>P13.INSOLV</v>
      </c>
      <c r="B150" s="6" t="str">
        <v>Insolvency levy</v>
      </c>
      <c r="C150" s="2" t="str">
        <v>ENG</v>
      </c>
      <c r="D150" s="2" t="str">
        <v>People costs</v>
      </c>
      <c r="E150" s="32">
        <f>SUM(H150:S150)</f>
        <v>-42.435</v>
      </c>
      <c r="F150" s="6" t="str">
        <v>Account GL.PEOPLE.INSOLV; D10 People!H234 (P13.INSOLV), Base, frozen 13 October 2026; signed P&amp;L</v>
      </c>
      <c r="G150" s="2"/>
      <c r="H150" s="31">
        <f>-'Frozen_Data'!H150</f>
        <v>0</v>
      </c>
      <c r="I150" s="31">
        <f>-'Frozen_Data'!I150</f>
        <v>0</v>
      </c>
      <c r="J150" s="31">
        <f>-'Frozen_Data'!J150</f>
        <v>0</v>
      </c>
      <c r="K150" s="31">
        <f>-'Frozen_Data'!K150</f>
        <v>0</v>
      </c>
      <c r="L150" s="31">
        <f>-'Frozen_Data'!L150</f>
        <v>0</v>
      </c>
      <c r="M150" s="31">
        <f>-'Frozen_Data'!M150</f>
        <v>0</v>
      </c>
      <c r="N150" s="31">
        <f>-'Frozen_Data'!N150</f>
        <v>0</v>
      </c>
      <c r="O150" s="31">
        <f>-'Frozen_Data'!O150</f>
        <v>0</v>
      </c>
      <c r="P150" s="31">
        <f>-'Frozen_Data'!P150</f>
        <v>-10.60875</v>
      </c>
      <c r="Q150" s="31">
        <f>-'Frozen_Data'!Q150</f>
        <v>-10.60875</v>
      </c>
      <c r="R150" s="31">
        <f>-'Frozen_Data'!R150</f>
        <v>-10.60875</v>
      </c>
      <c r="S150" s="31">
        <f>-'Frozen_Data'!S150</f>
        <v>-10.60875</v>
      </c>
    </row>
    <row r="151" ht="28" customHeight="1">
      <c r="A151" s="2" t="str">
        <v>P13.BG</v>
      </c>
      <c r="B151" s="6" t="str">
        <v>Statutory accident insurance (BG)</v>
      </c>
      <c r="C151" s="2" t="str">
        <v>ENG</v>
      </c>
      <c r="D151" s="2" t="str">
        <v>People costs</v>
      </c>
      <c r="E151" s="32">
        <f>SUM(H151:S151)</f>
        <v>-84.87</v>
      </c>
      <c r="F151" s="6" t="str">
        <v>Account GL.PEOPLE.BG; D10 People!H235 (P13.BG), Base, frozen 13 October 2026; signed P&amp;L</v>
      </c>
      <c r="G151" s="2"/>
      <c r="H151" s="31">
        <f>-'Frozen_Data'!H151</f>
        <v>0</v>
      </c>
      <c r="I151" s="31">
        <f>-'Frozen_Data'!I151</f>
        <v>0</v>
      </c>
      <c r="J151" s="31">
        <f>-'Frozen_Data'!J151</f>
        <v>0</v>
      </c>
      <c r="K151" s="31">
        <f>-'Frozen_Data'!K151</f>
        <v>0</v>
      </c>
      <c r="L151" s="31">
        <f>-'Frozen_Data'!L151</f>
        <v>0</v>
      </c>
      <c r="M151" s="31">
        <f>-'Frozen_Data'!M151</f>
        <v>0</v>
      </c>
      <c r="N151" s="31">
        <f>-'Frozen_Data'!N151</f>
        <v>0</v>
      </c>
      <c r="O151" s="31">
        <f>-'Frozen_Data'!O151</f>
        <v>0</v>
      </c>
      <c r="P151" s="31">
        <f>-'Frozen_Data'!P151</f>
        <v>-21.2175</v>
      </c>
      <c r="Q151" s="31">
        <f>-'Frozen_Data'!Q151</f>
        <v>-21.2175</v>
      </c>
      <c r="R151" s="31">
        <f>-'Frozen_Data'!R151</f>
        <v>-21.2175</v>
      </c>
      <c r="S151" s="31">
        <f>-'Frozen_Data'!S151</f>
        <v>-21.2175</v>
      </c>
    </row>
    <row r="152" ht="28" customHeight="1">
      <c r="A152" s="2" t="str">
        <v>P13.RECRUIT</v>
      </c>
      <c r="B152" s="6" t="str">
        <v>Recruiting costs</v>
      </c>
      <c r="C152" s="2" t="str">
        <v>ENG</v>
      </c>
      <c r="D152" s="2" t="str">
        <v>Operating expenses</v>
      </c>
      <c r="E152" s="32">
        <f>SUM(H152:S152)</f>
        <v>-8787</v>
      </c>
      <c r="F152" s="6" t="str">
        <v>Account GL.OPEX.PPL.RECRUIT; D10 People!H238 (P13.RECRUIT), Base, frozen 13 October 2026; signed P&amp;L</v>
      </c>
      <c r="G152" s="2"/>
      <c r="H152" s="31">
        <f>-'Frozen_Data'!H152</f>
        <v>0</v>
      </c>
      <c r="I152" s="31">
        <f>-'Frozen_Data'!I152</f>
        <v>0</v>
      </c>
      <c r="J152" s="31">
        <f>-'Frozen_Data'!J152</f>
        <v>0</v>
      </c>
      <c r="K152" s="31">
        <f>-'Frozen_Data'!K152</f>
        <v>0</v>
      </c>
      <c r="L152" s="31">
        <f>-'Frozen_Data'!L152</f>
        <v>0</v>
      </c>
      <c r="M152" s="31">
        <f>-'Frozen_Data'!M152</f>
        <v>0</v>
      </c>
      <c r="N152" s="31">
        <f>-'Frozen_Data'!N152</f>
        <v>0</v>
      </c>
      <c r="O152" s="31">
        <f>-'Frozen_Data'!O152</f>
        <v>0</v>
      </c>
      <c r="P152" s="31">
        <f>-'Frozen_Data'!P152</f>
        <v>-8787</v>
      </c>
      <c r="Q152" s="31">
        <f>-'Frozen_Data'!Q152</f>
        <v>0</v>
      </c>
      <c r="R152" s="31">
        <f>-'Frozen_Data'!R152</f>
        <v>0</v>
      </c>
      <c r="S152" s="31">
        <f>-'Frozen_Data'!S152</f>
        <v>0</v>
      </c>
    </row>
    <row r="153" ht="28" customHeight="1">
      <c r="A153" s="2" t="str">
        <v>P13.SOFTWARE</v>
      </c>
      <c r="B153" s="6" t="str">
        <v>Employee software and AI tools</v>
      </c>
      <c r="C153" s="2" t="str">
        <v>ENG</v>
      </c>
      <c r="D153" s="2" t="str">
        <v>Operating expenses</v>
      </c>
      <c r="E153" s="32">
        <f>SUM(H153:S153)</f>
        <v>-1800</v>
      </c>
      <c r="F153" s="6" t="str">
        <v>Account GL.OPEX.PPL.SW; D10 People!H239 (P13.SOFTWARE), Base, frozen 13 October 2026; signed P&amp;L</v>
      </c>
      <c r="G153" s="2"/>
      <c r="H153" s="31">
        <f>-'Frozen_Data'!H153</f>
        <v>0</v>
      </c>
      <c r="I153" s="31">
        <f>-'Frozen_Data'!I153</f>
        <v>0</v>
      </c>
      <c r="J153" s="31">
        <f>-'Frozen_Data'!J153</f>
        <v>0</v>
      </c>
      <c r="K153" s="31">
        <f>-'Frozen_Data'!K153</f>
        <v>0</v>
      </c>
      <c r="L153" s="31">
        <f>-'Frozen_Data'!L153</f>
        <v>0</v>
      </c>
      <c r="M153" s="31">
        <f>-'Frozen_Data'!M153</f>
        <v>0</v>
      </c>
      <c r="N153" s="31">
        <f>-'Frozen_Data'!N153</f>
        <v>0</v>
      </c>
      <c r="O153" s="31">
        <f>-'Frozen_Data'!O153</f>
        <v>0</v>
      </c>
      <c r="P153" s="31">
        <f>-'Frozen_Data'!P153</f>
        <v>-450</v>
      </c>
      <c r="Q153" s="31">
        <f>-'Frozen_Data'!Q153</f>
        <v>-450</v>
      </c>
      <c r="R153" s="31">
        <f>-'Frozen_Data'!R153</f>
        <v>-450</v>
      </c>
      <c r="S153" s="31">
        <f>-'Frozen_Data'!S153</f>
        <v>-450</v>
      </c>
    </row>
    <row r="154" ht="28" customHeight="1">
      <c r="A154" s="2" t="str">
        <v>P13.DEPR</v>
      </c>
      <c r="B154" s="6" t="str">
        <v>Depreciation, IT equipment</v>
      </c>
      <c r="C154" s="2" t="str">
        <v>ENG</v>
      </c>
      <c r="D154" s="2" t="str">
        <v>Depreciation</v>
      </c>
      <c r="E154" s="32">
        <f>SUM(H154:S154)</f>
        <v>-277.77777777777777</v>
      </c>
      <c r="F154" s="6" t="str">
        <v>Account GL.DEPR.IT; D10 Capex!H75 (P13.DEPRECIATION), Base, frozen 13 October 2026; signed P&amp;L</v>
      </c>
      <c r="G154" s="2"/>
      <c r="H154" s="31">
        <f>-'Frozen_Data'!H154</f>
        <v>0</v>
      </c>
      <c r="I154" s="31">
        <f>-'Frozen_Data'!I154</f>
        <v>0</v>
      </c>
      <c r="J154" s="31">
        <f>-'Frozen_Data'!J154</f>
        <v>0</v>
      </c>
      <c r="K154" s="31">
        <f>-'Frozen_Data'!K154</f>
        <v>0</v>
      </c>
      <c r="L154" s="31">
        <f>-'Frozen_Data'!L154</f>
        <v>0</v>
      </c>
      <c r="M154" s="31">
        <f>-'Frozen_Data'!M154</f>
        <v>0</v>
      </c>
      <c r="N154" s="31">
        <f>-'Frozen_Data'!N154</f>
        <v>0</v>
      </c>
      <c r="O154" s="31">
        <f>-'Frozen_Data'!O154</f>
        <v>0</v>
      </c>
      <c r="P154" s="31">
        <f>-'Frozen_Data'!P154</f>
        <v>-69.44444444444444</v>
      </c>
      <c r="Q154" s="31">
        <f>-'Frozen_Data'!Q154</f>
        <v>-69.44444444444444</v>
      </c>
      <c r="R154" s="31">
        <f>-'Frozen_Data'!R154</f>
        <v>-69.44444444444444</v>
      </c>
      <c r="S154" s="31">
        <f>-'Frozen_Data'!S154</f>
        <v>-69.44444444444444</v>
      </c>
    </row>
    <row r="155" ht="28" customHeight="1">
      <c r="A155" s="2" t="str">
        <v>P14.SALARY</v>
      </c>
      <c r="B155" s="6" t="str">
        <v>Salaries</v>
      </c>
      <c r="C155" s="2" t="str">
        <v>SUP</v>
      </c>
      <c r="D155" s="2" t="str">
        <v>People costs</v>
      </c>
      <c r="E155" s="32">
        <f>SUM(H155:S155)</f>
        <v>-11643.75</v>
      </c>
      <c r="F155" s="6" t="str">
        <v>Account GL.PEOPLE.SALARY; D10 People!H245 (P14.SALARY), Base, frozen 13 October 2026; signed P&amp;L</v>
      </c>
      <c r="G155" s="2"/>
      <c r="H155" s="31">
        <f>-'Frozen_Data'!H155</f>
        <v>0</v>
      </c>
      <c r="I155" s="31">
        <f>-'Frozen_Data'!I155</f>
        <v>0</v>
      </c>
      <c r="J155" s="31">
        <f>-'Frozen_Data'!J155</f>
        <v>0</v>
      </c>
      <c r="K155" s="31">
        <f>-'Frozen_Data'!K155</f>
        <v>0</v>
      </c>
      <c r="L155" s="31">
        <f>-'Frozen_Data'!L155</f>
        <v>0</v>
      </c>
      <c r="M155" s="31">
        <f>-'Frozen_Data'!M155</f>
        <v>0</v>
      </c>
      <c r="N155" s="31">
        <f>-'Frozen_Data'!N155</f>
        <v>0</v>
      </c>
      <c r="O155" s="31">
        <f>-'Frozen_Data'!O155</f>
        <v>0</v>
      </c>
      <c r="P155" s="31">
        <f>-'Frozen_Data'!P155</f>
        <v>0</v>
      </c>
      <c r="Q155" s="31">
        <f>-'Frozen_Data'!Q155</f>
        <v>-3881.25</v>
      </c>
      <c r="R155" s="31">
        <f>-'Frozen_Data'!R155</f>
        <v>-3881.25</v>
      </c>
      <c r="S155" s="31">
        <f>-'Frozen_Data'!S155</f>
        <v>-3881.25</v>
      </c>
    </row>
    <row r="156" ht="28" customHeight="1">
      <c r="A156" s="2" t="str">
        <v>P14.RV</v>
      </c>
      <c r="B156" s="6" t="str">
        <v>Employer pension insurance (RV)</v>
      </c>
      <c r="C156" s="2" t="str">
        <v>SUP</v>
      </c>
      <c r="D156" s="2" t="str">
        <v>People costs</v>
      </c>
      <c r="E156" s="32">
        <f>SUM(H156:S156)</f>
        <v>-1082.86875</v>
      </c>
      <c r="F156" s="6" t="str">
        <v>Account GL.PEOPLE.RV; D10 People!H246 (P14.RV), Base, frozen 13 October 2026; signed P&amp;L</v>
      </c>
      <c r="G156" s="2"/>
      <c r="H156" s="31">
        <f>-'Frozen_Data'!H156</f>
        <v>0</v>
      </c>
      <c r="I156" s="31">
        <f>-'Frozen_Data'!I156</f>
        <v>0</v>
      </c>
      <c r="J156" s="31">
        <f>-'Frozen_Data'!J156</f>
        <v>0</v>
      </c>
      <c r="K156" s="31">
        <f>-'Frozen_Data'!K156</f>
        <v>0</v>
      </c>
      <c r="L156" s="31">
        <f>-'Frozen_Data'!L156</f>
        <v>0</v>
      </c>
      <c r="M156" s="31">
        <f>-'Frozen_Data'!M156</f>
        <v>0</v>
      </c>
      <c r="N156" s="31">
        <f>-'Frozen_Data'!N156</f>
        <v>0</v>
      </c>
      <c r="O156" s="31">
        <f>-'Frozen_Data'!O156</f>
        <v>0</v>
      </c>
      <c r="P156" s="31">
        <f>-'Frozen_Data'!P156</f>
        <v>0</v>
      </c>
      <c r="Q156" s="31">
        <f>-'Frozen_Data'!Q156</f>
        <v>-360.95625</v>
      </c>
      <c r="R156" s="31">
        <f>-'Frozen_Data'!R156</f>
        <v>-360.95625</v>
      </c>
      <c r="S156" s="31">
        <f>-'Frozen_Data'!S156</f>
        <v>-360.95625</v>
      </c>
    </row>
    <row r="157" ht="28" customHeight="1">
      <c r="A157" s="2" t="str">
        <v>P14.AV</v>
      </c>
      <c r="B157" s="6" t="str">
        <v>Employer unemployment insurance (AV)</v>
      </c>
      <c r="C157" s="2" t="str">
        <v>SUP</v>
      </c>
      <c r="D157" s="2" t="str">
        <v>People costs</v>
      </c>
      <c r="E157" s="32">
        <f>SUM(H157:S157)</f>
        <v>-151.36874999999998</v>
      </c>
      <c r="F157" s="6" t="str">
        <v>Account GL.PEOPLE.AV; D10 People!H247 (P14.AV), Base, frozen 13 October 2026; signed P&amp;L</v>
      </c>
      <c r="G157" s="2"/>
      <c r="H157" s="31">
        <f>-'Frozen_Data'!H157</f>
        <v>0</v>
      </c>
      <c r="I157" s="31">
        <f>-'Frozen_Data'!I157</f>
        <v>0</v>
      </c>
      <c r="J157" s="31">
        <f>-'Frozen_Data'!J157</f>
        <v>0</v>
      </c>
      <c r="K157" s="31">
        <f>-'Frozen_Data'!K157</f>
        <v>0</v>
      </c>
      <c r="L157" s="31">
        <f>-'Frozen_Data'!L157</f>
        <v>0</v>
      </c>
      <c r="M157" s="31">
        <f>-'Frozen_Data'!M157</f>
        <v>0</v>
      </c>
      <c r="N157" s="31">
        <f>-'Frozen_Data'!N157</f>
        <v>0</v>
      </c>
      <c r="O157" s="31">
        <f>-'Frozen_Data'!O157</f>
        <v>0</v>
      </c>
      <c r="P157" s="31">
        <f>-'Frozen_Data'!P157</f>
        <v>0</v>
      </c>
      <c r="Q157" s="31">
        <f>-'Frozen_Data'!Q157</f>
        <v>-50.45625</v>
      </c>
      <c r="R157" s="31">
        <f>-'Frozen_Data'!R157</f>
        <v>-50.45625</v>
      </c>
      <c r="S157" s="31">
        <f>-'Frozen_Data'!S157</f>
        <v>-50.45625</v>
      </c>
    </row>
    <row r="158" ht="28" customHeight="1">
      <c r="A158" s="2" t="str">
        <v>P14.KV</v>
      </c>
      <c r="B158" s="6" t="str">
        <v>Employer health insurance (KV)</v>
      </c>
      <c r="C158" s="2" t="str">
        <v>SUP</v>
      </c>
      <c r="D158" s="2" t="str">
        <v>People costs</v>
      </c>
      <c r="E158" s="32">
        <f>SUM(H158:S158)</f>
        <v>-1030.471875</v>
      </c>
      <c r="F158" s="6" t="str">
        <v>Account GL.PEOPLE.KV; D10 People!H248 (P14.KV), Base, frozen 13 October 2026; signed P&amp;L</v>
      </c>
      <c r="G158" s="2"/>
      <c r="H158" s="31">
        <f>-'Frozen_Data'!H158</f>
        <v>0</v>
      </c>
      <c r="I158" s="31">
        <f>-'Frozen_Data'!I158</f>
        <v>0</v>
      </c>
      <c r="J158" s="31">
        <f>-'Frozen_Data'!J158</f>
        <v>0</v>
      </c>
      <c r="K158" s="31">
        <f>-'Frozen_Data'!K158</f>
        <v>0</v>
      </c>
      <c r="L158" s="31">
        <f>-'Frozen_Data'!L158</f>
        <v>0</v>
      </c>
      <c r="M158" s="31">
        <f>-'Frozen_Data'!M158</f>
        <v>0</v>
      </c>
      <c r="N158" s="31">
        <f>-'Frozen_Data'!N158</f>
        <v>0</v>
      </c>
      <c r="O158" s="31">
        <f>-'Frozen_Data'!O158</f>
        <v>0</v>
      </c>
      <c r="P158" s="31">
        <f>-'Frozen_Data'!P158</f>
        <v>0</v>
      </c>
      <c r="Q158" s="31">
        <f>-'Frozen_Data'!Q158</f>
        <v>-343.49062499999997</v>
      </c>
      <c r="R158" s="31">
        <f>-'Frozen_Data'!R158</f>
        <v>-343.49062499999997</v>
      </c>
      <c r="S158" s="31">
        <f>-'Frozen_Data'!S158</f>
        <v>-343.49062499999997</v>
      </c>
    </row>
    <row r="159" ht="28" customHeight="1">
      <c r="A159" s="2" t="str">
        <v>P14.PV</v>
      </c>
      <c r="B159" s="6" t="str">
        <v>Employer long-term care insurance (PV)</v>
      </c>
      <c r="C159" s="2" t="str">
        <v>SUP</v>
      </c>
      <c r="D159" s="2" t="str">
        <v>People costs</v>
      </c>
      <c r="E159" s="32">
        <f>SUM(H159:S159)</f>
        <v>-209.58749999999998</v>
      </c>
      <c r="F159" s="6" t="str">
        <v>Account GL.PEOPLE.PV; D10 People!H249 (P14.PV), Base, frozen 13 October 2026; signed P&amp;L</v>
      </c>
      <c r="G159" s="2"/>
      <c r="H159" s="31">
        <f>-'Frozen_Data'!H159</f>
        <v>0</v>
      </c>
      <c r="I159" s="31">
        <f>-'Frozen_Data'!I159</f>
        <v>0</v>
      </c>
      <c r="J159" s="31">
        <f>-'Frozen_Data'!J159</f>
        <v>0</v>
      </c>
      <c r="K159" s="31">
        <f>-'Frozen_Data'!K159</f>
        <v>0</v>
      </c>
      <c r="L159" s="31">
        <f>-'Frozen_Data'!L159</f>
        <v>0</v>
      </c>
      <c r="M159" s="31">
        <f>-'Frozen_Data'!M159</f>
        <v>0</v>
      </c>
      <c r="N159" s="31">
        <f>-'Frozen_Data'!N159</f>
        <v>0</v>
      </c>
      <c r="O159" s="31">
        <f>-'Frozen_Data'!O159</f>
        <v>0</v>
      </c>
      <c r="P159" s="31">
        <f>-'Frozen_Data'!P159</f>
        <v>0</v>
      </c>
      <c r="Q159" s="31">
        <f>-'Frozen_Data'!Q159</f>
        <v>-69.8625</v>
      </c>
      <c r="R159" s="31">
        <f>-'Frozen_Data'!R159</f>
        <v>-69.8625</v>
      </c>
      <c r="S159" s="31">
        <f>-'Frozen_Data'!S159</f>
        <v>-69.8625</v>
      </c>
    </row>
    <row r="160" ht="28" customHeight="1">
      <c r="A160" s="2" t="str">
        <v>P14.U1</v>
      </c>
      <c r="B160" s="6" t="str">
        <v>Sick-pay levy (U1)</v>
      </c>
      <c r="C160" s="2" t="str">
        <v>SUP</v>
      </c>
      <c r="D160" s="2" t="str">
        <v>People costs</v>
      </c>
      <c r="E160" s="32">
        <f>SUM(H160:S160)</f>
        <v>-244.51875</v>
      </c>
      <c r="F160" s="6" t="str">
        <v>Account GL.PEOPLE.U1; D10 People!H250 (P14.U1), Base, frozen 13 October 2026; signed P&amp;L</v>
      </c>
      <c r="G160" s="2"/>
      <c r="H160" s="31">
        <f>-'Frozen_Data'!H160</f>
        <v>0</v>
      </c>
      <c r="I160" s="31">
        <f>-'Frozen_Data'!I160</f>
        <v>0</v>
      </c>
      <c r="J160" s="31">
        <f>-'Frozen_Data'!J160</f>
        <v>0</v>
      </c>
      <c r="K160" s="31">
        <f>-'Frozen_Data'!K160</f>
        <v>0</v>
      </c>
      <c r="L160" s="31">
        <f>-'Frozen_Data'!L160</f>
        <v>0</v>
      </c>
      <c r="M160" s="31">
        <f>-'Frozen_Data'!M160</f>
        <v>0</v>
      </c>
      <c r="N160" s="31">
        <f>-'Frozen_Data'!N160</f>
        <v>0</v>
      </c>
      <c r="O160" s="31">
        <f>-'Frozen_Data'!O160</f>
        <v>0</v>
      </c>
      <c r="P160" s="31">
        <f>-'Frozen_Data'!P160</f>
        <v>0</v>
      </c>
      <c r="Q160" s="31">
        <f>-'Frozen_Data'!Q160</f>
        <v>-81.50625000000001</v>
      </c>
      <c r="R160" s="31">
        <f>-'Frozen_Data'!R160</f>
        <v>-81.50625000000001</v>
      </c>
      <c r="S160" s="31">
        <f>-'Frozen_Data'!S160</f>
        <v>-81.50625000000001</v>
      </c>
    </row>
    <row r="161" ht="28" customHeight="1">
      <c r="A161" s="2" t="str">
        <v>P14.U2</v>
      </c>
      <c r="B161" s="6" t="str">
        <v>Maternity levy (U2)</v>
      </c>
      <c r="C161" s="2" t="str">
        <v>SUP</v>
      </c>
      <c r="D161" s="2" t="str">
        <v>People costs</v>
      </c>
      <c r="E161" s="32">
        <f>SUM(H161:S161)</f>
        <v>-51.2325</v>
      </c>
      <c r="F161" s="6" t="str">
        <v>Account GL.PEOPLE.U2; D10 People!H251 (P14.U2), Base, frozen 13 October 2026; signed P&amp;L</v>
      </c>
      <c r="G161" s="2"/>
      <c r="H161" s="31">
        <f>-'Frozen_Data'!H161</f>
        <v>0</v>
      </c>
      <c r="I161" s="31">
        <f>-'Frozen_Data'!I161</f>
        <v>0</v>
      </c>
      <c r="J161" s="31">
        <f>-'Frozen_Data'!J161</f>
        <v>0</v>
      </c>
      <c r="K161" s="31">
        <f>-'Frozen_Data'!K161</f>
        <v>0</v>
      </c>
      <c r="L161" s="31">
        <f>-'Frozen_Data'!L161</f>
        <v>0</v>
      </c>
      <c r="M161" s="31">
        <f>-'Frozen_Data'!M161</f>
        <v>0</v>
      </c>
      <c r="N161" s="31">
        <f>-'Frozen_Data'!N161</f>
        <v>0</v>
      </c>
      <c r="O161" s="31">
        <f>-'Frozen_Data'!O161</f>
        <v>0</v>
      </c>
      <c r="P161" s="31">
        <f>-'Frozen_Data'!P161</f>
        <v>0</v>
      </c>
      <c r="Q161" s="31">
        <f>-'Frozen_Data'!Q161</f>
        <v>-17.0775</v>
      </c>
      <c r="R161" s="31">
        <f>-'Frozen_Data'!R161</f>
        <v>-17.0775</v>
      </c>
      <c r="S161" s="31">
        <f>-'Frozen_Data'!S161</f>
        <v>-17.0775</v>
      </c>
    </row>
    <row r="162" ht="28" customHeight="1">
      <c r="A162" s="2" t="str">
        <v>P14.INSOLV</v>
      </c>
      <c r="B162" s="6" t="str">
        <v>Insolvency levy</v>
      </c>
      <c r="C162" s="2" t="str">
        <v>SUP</v>
      </c>
      <c r="D162" s="2" t="str">
        <v>People costs</v>
      </c>
      <c r="E162" s="32">
        <f>SUM(H162:S162)</f>
        <v>-17.465625000000003</v>
      </c>
      <c r="F162" s="6" t="str">
        <v>Account GL.PEOPLE.INSOLV; D10 People!H252 (P14.INSOLV), Base, frozen 13 October 2026; signed P&amp;L</v>
      </c>
      <c r="G162" s="2"/>
      <c r="H162" s="31">
        <f>-'Frozen_Data'!H162</f>
        <v>0</v>
      </c>
      <c r="I162" s="31">
        <f>-'Frozen_Data'!I162</f>
        <v>0</v>
      </c>
      <c r="J162" s="31">
        <f>-'Frozen_Data'!J162</f>
        <v>0</v>
      </c>
      <c r="K162" s="31">
        <f>-'Frozen_Data'!K162</f>
        <v>0</v>
      </c>
      <c r="L162" s="31">
        <f>-'Frozen_Data'!L162</f>
        <v>0</v>
      </c>
      <c r="M162" s="31">
        <f>-'Frozen_Data'!M162</f>
        <v>0</v>
      </c>
      <c r="N162" s="31">
        <f>-'Frozen_Data'!N162</f>
        <v>0</v>
      </c>
      <c r="O162" s="31">
        <f>-'Frozen_Data'!O162</f>
        <v>0</v>
      </c>
      <c r="P162" s="31">
        <f>-'Frozen_Data'!P162</f>
        <v>0</v>
      </c>
      <c r="Q162" s="31">
        <f>-'Frozen_Data'!Q162</f>
        <v>-5.821875</v>
      </c>
      <c r="R162" s="31">
        <f>-'Frozen_Data'!R162</f>
        <v>-5.821875</v>
      </c>
      <c r="S162" s="31">
        <f>-'Frozen_Data'!S162</f>
        <v>-5.821875</v>
      </c>
    </row>
    <row r="163" ht="28" customHeight="1">
      <c r="A163" s="2" t="str">
        <v>P14.BG</v>
      </c>
      <c r="B163" s="6" t="str">
        <v>Statutory accident insurance (BG)</v>
      </c>
      <c r="C163" s="2" t="str">
        <v>SUP</v>
      </c>
      <c r="D163" s="2" t="str">
        <v>People costs</v>
      </c>
      <c r="E163" s="32">
        <f>SUM(H163:S163)</f>
        <v>-34.931250000000006</v>
      </c>
      <c r="F163" s="6" t="str">
        <v>Account GL.PEOPLE.BG; D10 People!H253 (P14.BG), Base, frozen 13 October 2026; signed P&amp;L</v>
      </c>
      <c r="G163" s="2"/>
      <c r="H163" s="31">
        <f>-'Frozen_Data'!H163</f>
        <v>0</v>
      </c>
      <c r="I163" s="31">
        <f>-'Frozen_Data'!I163</f>
        <v>0</v>
      </c>
      <c r="J163" s="31">
        <f>-'Frozen_Data'!J163</f>
        <v>0</v>
      </c>
      <c r="K163" s="31">
        <f>-'Frozen_Data'!K163</f>
        <v>0</v>
      </c>
      <c r="L163" s="31">
        <f>-'Frozen_Data'!L163</f>
        <v>0</v>
      </c>
      <c r="M163" s="31">
        <f>-'Frozen_Data'!M163</f>
        <v>0</v>
      </c>
      <c r="N163" s="31">
        <f>-'Frozen_Data'!N163</f>
        <v>0</v>
      </c>
      <c r="O163" s="31">
        <f>-'Frozen_Data'!O163</f>
        <v>0</v>
      </c>
      <c r="P163" s="31">
        <f>-'Frozen_Data'!P163</f>
        <v>0</v>
      </c>
      <c r="Q163" s="31">
        <f>-'Frozen_Data'!Q163</f>
        <v>-11.64375</v>
      </c>
      <c r="R163" s="31">
        <f>-'Frozen_Data'!R163</f>
        <v>-11.64375</v>
      </c>
      <c r="S163" s="31">
        <f>-'Frozen_Data'!S163</f>
        <v>-11.64375</v>
      </c>
    </row>
    <row r="164" ht="28" customHeight="1">
      <c r="A164" s="2" t="str">
        <v>P14.RECRUIT</v>
      </c>
      <c r="B164" s="6" t="str">
        <v>Recruiting costs</v>
      </c>
      <c r="C164" s="2" t="str">
        <v>SUP</v>
      </c>
      <c r="D164" s="2" t="str">
        <v>Operating expenses</v>
      </c>
      <c r="E164" s="32">
        <f>SUM(H164:S164)</f>
        <v>-4957.5</v>
      </c>
      <c r="F164" s="6" t="str">
        <v>Account GL.OPEX.PPL.RECRUIT; D10 People!H256 (P14.RECRUIT), Base, frozen 13 October 2026; signed P&amp;L</v>
      </c>
      <c r="G164" s="2"/>
      <c r="H164" s="31">
        <f>-'Frozen_Data'!H164</f>
        <v>0</v>
      </c>
      <c r="I164" s="31">
        <f>-'Frozen_Data'!I164</f>
        <v>0</v>
      </c>
      <c r="J164" s="31">
        <f>-'Frozen_Data'!J164</f>
        <v>0</v>
      </c>
      <c r="K164" s="31">
        <f>-'Frozen_Data'!K164</f>
        <v>0</v>
      </c>
      <c r="L164" s="31">
        <f>-'Frozen_Data'!L164</f>
        <v>0</v>
      </c>
      <c r="M164" s="31">
        <f>-'Frozen_Data'!M164</f>
        <v>0</v>
      </c>
      <c r="N164" s="31">
        <f>-'Frozen_Data'!N164</f>
        <v>0</v>
      </c>
      <c r="O164" s="31">
        <f>-'Frozen_Data'!O164</f>
        <v>0</v>
      </c>
      <c r="P164" s="31">
        <f>-'Frozen_Data'!P164</f>
        <v>0</v>
      </c>
      <c r="Q164" s="31">
        <f>-'Frozen_Data'!Q164</f>
        <v>-4957.5</v>
      </c>
      <c r="R164" s="31">
        <f>-'Frozen_Data'!R164</f>
        <v>0</v>
      </c>
      <c r="S164" s="31">
        <f>-'Frozen_Data'!S164</f>
        <v>0</v>
      </c>
    </row>
    <row r="165" ht="28" customHeight="1">
      <c r="A165" s="2" t="str">
        <v>P14.SOFTWARE</v>
      </c>
      <c r="B165" s="6" t="str">
        <v>Employee software and AI tools</v>
      </c>
      <c r="C165" s="2" t="str">
        <v>SUP</v>
      </c>
      <c r="D165" s="2" t="str">
        <v>Operating expenses</v>
      </c>
      <c r="E165" s="32">
        <f>SUM(H165:S165)</f>
        <v>-1350</v>
      </c>
      <c r="F165" s="6" t="str">
        <v>Account GL.OPEX.PPL.SW; D10 People!H257 (P14.SOFTWARE), Base, frozen 13 October 2026; signed P&amp;L</v>
      </c>
      <c r="G165" s="2"/>
      <c r="H165" s="31">
        <f>-'Frozen_Data'!H165</f>
        <v>0</v>
      </c>
      <c r="I165" s="31">
        <f>-'Frozen_Data'!I165</f>
        <v>0</v>
      </c>
      <c r="J165" s="31">
        <f>-'Frozen_Data'!J165</f>
        <v>0</v>
      </c>
      <c r="K165" s="31">
        <f>-'Frozen_Data'!K165</f>
        <v>0</v>
      </c>
      <c r="L165" s="31">
        <f>-'Frozen_Data'!L165</f>
        <v>0</v>
      </c>
      <c r="M165" s="31">
        <f>-'Frozen_Data'!M165</f>
        <v>0</v>
      </c>
      <c r="N165" s="31">
        <f>-'Frozen_Data'!N165</f>
        <v>0</v>
      </c>
      <c r="O165" s="31">
        <f>-'Frozen_Data'!O165</f>
        <v>0</v>
      </c>
      <c r="P165" s="31">
        <f>-'Frozen_Data'!P165</f>
        <v>0</v>
      </c>
      <c r="Q165" s="31">
        <f>-'Frozen_Data'!Q165</f>
        <v>-450</v>
      </c>
      <c r="R165" s="31">
        <f>-'Frozen_Data'!R165</f>
        <v>-450</v>
      </c>
      <c r="S165" s="31">
        <f>-'Frozen_Data'!S165</f>
        <v>-450</v>
      </c>
    </row>
    <row r="166" ht="28" customHeight="1">
      <c r="A166" s="2" t="str">
        <v>P14.DEPR</v>
      </c>
      <c r="B166" s="6" t="str">
        <v>Depreciation, IT equipment</v>
      </c>
      <c r="C166" s="2" t="str">
        <v>SUP</v>
      </c>
      <c r="D166" s="2" t="str">
        <v>Depreciation</v>
      </c>
      <c r="E166" s="32">
        <f>SUM(H166:S166)</f>
        <v>-208.33333333333331</v>
      </c>
      <c r="F166" s="6" t="str">
        <v>Account GL.DEPR.IT; D10 Capex!H80 (P14.DEPRECIATION), Base, frozen 13 October 2026; signed P&amp;L</v>
      </c>
      <c r="G166" s="2"/>
      <c r="H166" s="31">
        <f>-'Frozen_Data'!H166</f>
        <v>0</v>
      </c>
      <c r="I166" s="31">
        <f>-'Frozen_Data'!I166</f>
        <v>0</v>
      </c>
      <c r="J166" s="31">
        <f>-'Frozen_Data'!J166</f>
        <v>0</v>
      </c>
      <c r="K166" s="31">
        <f>-'Frozen_Data'!K166</f>
        <v>0</v>
      </c>
      <c r="L166" s="31">
        <f>-'Frozen_Data'!L166</f>
        <v>0</v>
      </c>
      <c r="M166" s="31">
        <f>-'Frozen_Data'!M166</f>
        <v>0</v>
      </c>
      <c r="N166" s="31">
        <f>-'Frozen_Data'!N166</f>
        <v>0</v>
      </c>
      <c r="O166" s="31">
        <f>-'Frozen_Data'!O166</f>
        <v>0</v>
      </c>
      <c r="P166" s="31">
        <f>-'Frozen_Data'!P166</f>
        <v>0</v>
      </c>
      <c r="Q166" s="31">
        <f>-'Frozen_Data'!Q166</f>
        <v>-69.44444444444444</v>
      </c>
      <c r="R166" s="31">
        <f>-'Frozen_Data'!R166</f>
        <v>-69.44444444444444</v>
      </c>
      <c r="S166" s="31">
        <f>-'Frozen_Data'!S166</f>
        <v>-69.44444444444444</v>
      </c>
    </row>
    <row r="167" ht="28" customHeight="1">
      <c r="A167" s="2" t="str">
        <v>P17.SALARY</v>
      </c>
      <c r="B167" s="6" t="str">
        <v>Salaries</v>
      </c>
      <c r="C167" s="2" t="str">
        <v>FIN</v>
      </c>
      <c r="D167" s="2" t="str">
        <v>People costs</v>
      </c>
      <c r="E167" s="32">
        <f>SUM(H167:S167)</f>
        <v>0</v>
      </c>
      <c r="F167" s="6" t="str">
        <v>Account GL.PEOPLE.SALARY; D10 People!H263 (P17.SALARY), Base, frozen 13 October 2026; signed P&amp;L</v>
      </c>
      <c r="G167" s="2"/>
      <c r="H167" s="31">
        <f>-'Frozen_Data'!H167</f>
        <v>0</v>
      </c>
      <c r="I167" s="31">
        <f>-'Frozen_Data'!I167</f>
        <v>0</v>
      </c>
      <c r="J167" s="31">
        <f>-'Frozen_Data'!J167</f>
        <v>0</v>
      </c>
      <c r="K167" s="31">
        <f>-'Frozen_Data'!K167</f>
        <v>0</v>
      </c>
      <c r="L167" s="31">
        <f>-'Frozen_Data'!L167</f>
        <v>0</v>
      </c>
      <c r="M167" s="31">
        <f>-'Frozen_Data'!M167</f>
        <v>0</v>
      </c>
      <c r="N167" s="31">
        <f>-'Frozen_Data'!N167</f>
        <v>0</v>
      </c>
      <c r="O167" s="31">
        <f>-'Frozen_Data'!O167</f>
        <v>0</v>
      </c>
      <c r="P167" s="31">
        <f>-'Frozen_Data'!P167</f>
        <v>0</v>
      </c>
      <c r="Q167" s="31">
        <f>-'Frozen_Data'!Q167</f>
        <v>0</v>
      </c>
      <c r="R167" s="31">
        <f>-'Frozen_Data'!R167</f>
        <v>0</v>
      </c>
      <c r="S167" s="31">
        <f>-'Frozen_Data'!S167</f>
        <v>0</v>
      </c>
    </row>
    <row r="168" ht="28" customHeight="1">
      <c r="A168" s="2" t="str">
        <v>P17.RV</v>
      </c>
      <c r="B168" s="6" t="str">
        <v>Employer pension insurance (RV)</v>
      </c>
      <c r="C168" s="2" t="str">
        <v>FIN</v>
      </c>
      <c r="D168" s="2" t="str">
        <v>People costs</v>
      </c>
      <c r="E168" s="32">
        <f>SUM(H168:S168)</f>
        <v>0</v>
      </c>
      <c r="F168" s="6" t="str">
        <v>Account GL.PEOPLE.RV; D10 People!H264 (P17.RV), Base, frozen 13 October 2026; signed P&amp;L</v>
      </c>
      <c r="G168" s="2"/>
      <c r="H168" s="31">
        <f>-'Frozen_Data'!H168</f>
        <v>0</v>
      </c>
      <c r="I168" s="31">
        <f>-'Frozen_Data'!I168</f>
        <v>0</v>
      </c>
      <c r="J168" s="31">
        <f>-'Frozen_Data'!J168</f>
        <v>0</v>
      </c>
      <c r="K168" s="31">
        <f>-'Frozen_Data'!K168</f>
        <v>0</v>
      </c>
      <c r="L168" s="31">
        <f>-'Frozen_Data'!L168</f>
        <v>0</v>
      </c>
      <c r="M168" s="31">
        <f>-'Frozen_Data'!M168</f>
        <v>0</v>
      </c>
      <c r="N168" s="31">
        <f>-'Frozen_Data'!N168</f>
        <v>0</v>
      </c>
      <c r="O168" s="31">
        <f>-'Frozen_Data'!O168</f>
        <v>0</v>
      </c>
      <c r="P168" s="31">
        <f>-'Frozen_Data'!P168</f>
        <v>0</v>
      </c>
      <c r="Q168" s="31">
        <f>-'Frozen_Data'!Q168</f>
        <v>0</v>
      </c>
      <c r="R168" s="31">
        <f>-'Frozen_Data'!R168</f>
        <v>0</v>
      </c>
      <c r="S168" s="31">
        <f>-'Frozen_Data'!S168</f>
        <v>0</v>
      </c>
    </row>
    <row r="169" ht="28" customHeight="1">
      <c r="A169" s="2" t="str">
        <v>P17.AV</v>
      </c>
      <c r="B169" s="6" t="str">
        <v>Employer unemployment insurance (AV)</v>
      </c>
      <c r="C169" s="2" t="str">
        <v>FIN</v>
      </c>
      <c r="D169" s="2" t="str">
        <v>People costs</v>
      </c>
      <c r="E169" s="32">
        <f>SUM(H169:S169)</f>
        <v>0</v>
      </c>
      <c r="F169" s="6" t="str">
        <v>Account GL.PEOPLE.AV; D10 People!H265 (P17.AV), Base, frozen 13 October 2026; signed P&amp;L</v>
      </c>
      <c r="G169" s="2"/>
      <c r="H169" s="31">
        <f>-'Frozen_Data'!H169</f>
        <v>0</v>
      </c>
      <c r="I169" s="31">
        <f>-'Frozen_Data'!I169</f>
        <v>0</v>
      </c>
      <c r="J169" s="31">
        <f>-'Frozen_Data'!J169</f>
        <v>0</v>
      </c>
      <c r="K169" s="31">
        <f>-'Frozen_Data'!K169</f>
        <v>0</v>
      </c>
      <c r="L169" s="31">
        <f>-'Frozen_Data'!L169</f>
        <v>0</v>
      </c>
      <c r="M169" s="31">
        <f>-'Frozen_Data'!M169</f>
        <v>0</v>
      </c>
      <c r="N169" s="31">
        <f>-'Frozen_Data'!N169</f>
        <v>0</v>
      </c>
      <c r="O169" s="31">
        <f>-'Frozen_Data'!O169</f>
        <v>0</v>
      </c>
      <c r="P169" s="31">
        <f>-'Frozen_Data'!P169</f>
        <v>0</v>
      </c>
      <c r="Q169" s="31">
        <f>-'Frozen_Data'!Q169</f>
        <v>0</v>
      </c>
      <c r="R169" s="31">
        <f>-'Frozen_Data'!R169</f>
        <v>0</v>
      </c>
      <c r="S169" s="31">
        <f>-'Frozen_Data'!S169</f>
        <v>0</v>
      </c>
    </row>
    <row r="170" ht="28" customHeight="1">
      <c r="A170" s="2" t="str">
        <v>P17.KV</v>
      </c>
      <c r="B170" s="6" t="str">
        <v>Employer health insurance (KV)</v>
      </c>
      <c r="C170" s="2" t="str">
        <v>FIN</v>
      </c>
      <c r="D170" s="2" t="str">
        <v>People costs</v>
      </c>
      <c r="E170" s="32">
        <f>SUM(H170:S170)</f>
        <v>0</v>
      </c>
      <c r="F170" s="6" t="str">
        <v>Account GL.PEOPLE.KV; D10 People!H266 (P17.KV), Base, frozen 13 October 2026; signed P&amp;L</v>
      </c>
      <c r="G170" s="2"/>
      <c r="H170" s="31">
        <f>-'Frozen_Data'!H170</f>
        <v>0</v>
      </c>
      <c r="I170" s="31">
        <f>-'Frozen_Data'!I170</f>
        <v>0</v>
      </c>
      <c r="J170" s="31">
        <f>-'Frozen_Data'!J170</f>
        <v>0</v>
      </c>
      <c r="K170" s="31">
        <f>-'Frozen_Data'!K170</f>
        <v>0</v>
      </c>
      <c r="L170" s="31">
        <f>-'Frozen_Data'!L170</f>
        <v>0</v>
      </c>
      <c r="M170" s="31">
        <f>-'Frozen_Data'!M170</f>
        <v>0</v>
      </c>
      <c r="N170" s="31">
        <f>-'Frozen_Data'!N170</f>
        <v>0</v>
      </c>
      <c r="O170" s="31">
        <f>-'Frozen_Data'!O170</f>
        <v>0</v>
      </c>
      <c r="P170" s="31">
        <f>-'Frozen_Data'!P170</f>
        <v>0</v>
      </c>
      <c r="Q170" s="31">
        <f>-'Frozen_Data'!Q170</f>
        <v>0</v>
      </c>
      <c r="R170" s="31">
        <f>-'Frozen_Data'!R170</f>
        <v>0</v>
      </c>
      <c r="S170" s="31">
        <f>-'Frozen_Data'!S170</f>
        <v>0</v>
      </c>
    </row>
    <row r="171" ht="28" customHeight="1">
      <c r="A171" s="2" t="str">
        <v>P17.PV</v>
      </c>
      <c r="B171" s="6" t="str">
        <v>Employer long-term care insurance (PV)</v>
      </c>
      <c r="C171" s="2" t="str">
        <v>FIN</v>
      </c>
      <c r="D171" s="2" t="str">
        <v>People costs</v>
      </c>
      <c r="E171" s="32">
        <f>SUM(H171:S171)</f>
        <v>0</v>
      </c>
      <c r="F171" s="6" t="str">
        <v>Account GL.PEOPLE.PV; D10 People!H267 (P17.PV), Base, frozen 13 October 2026; signed P&amp;L</v>
      </c>
      <c r="G171" s="2"/>
      <c r="H171" s="31">
        <f>-'Frozen_Data'!H171</f>
        <v>0</v>
      </c>
      <c r="I171" s="31">
        <f>-'Frozen_Data'!I171</f>
        <v>0</v>
      </c>
      <c r="J171" s="31">
        <f>-'Frozen_Data'!J171</f>
        <v>0</v>
      </c>
      <c r="K171" s="31">
        <f>-'Frozen_Data'!K171</f>
        <v>0</v>
      </c>
      <c r="L171" s="31">
        <f>-'Frozen_Data'!L171</f>
        <v>0</v>
      </c>
      <c r="M171" s="31">
        <f>-'Frozen_Data'!M171</f>
        <v>0</v>
      </c>
      <c r="N171" s="31">
        <f>-'Frozen_Data'!N171</f>
        <v>0</v>
      </c>
      <c r="O171" s="31">
        <f>-'Frozen_Data'!O171</f>
        <v>0</v>
      </c>
      <c r="P171" s="31">
        <f>-'Frozen_Data'!P171</f>
        <v>0</v>
      </c>
      <c r="Q171" s="31">
        <f>-'Frozen_Data'!Q171</f>
        <v>0</v>
      </c>
      <c r="R171" s="31">
        <f>-'Frozen_Data'!R171</f>
        <v>0</v>
      </c>
      <c r="S171" s="31">
        <f>-'Frozen_Data'!S171</f>
        <v>0</v>
      </c>
    </row>
    <row r="172" ht="28" customHeight="1">
      <c r="A172" s="2" t="str">
        <v>P17.U1</v>
      </c>
      <c r="B172" s="6" t="str">
        <v>Sick-pay levy (U1)</v>
      </c>
      <c r="C172" s="2" t="str">
        <v>FIN</v>
      </c>
      <c r="D172" s="2" t="str">
        <v>People costs</v>
      </c>
      <c r="E172" s="32">
        <f>SUM(H172:S172)</f>
        <v>0</v>
      </c>
      <c r="F172" s="6" t="str">
        <v>Account GL.PEOPLE.U1; D10 People!H268 (P17.U1), Base, frozen 13 October 2026; signed P&amp;L</v>
      </c>
      <c r="G172" s="2"/>
      <c r="H172" s="31">
        <f>-'Frozen_Data'!H172</f>
        <v>0</v>
      </c>
      <c r="I172" s="31">
        <f>-'Frozen_Data'!I172</f>
        <v>0</v>
      </c>
      <c r="J172" s="31">
        <f>-'Frozen_Data'!J172</f>
        <v>0</v>
      </c>
      <c r="K172" s="31">
        <f>-'Frozen_Data'!K172</f>
        <v>0</v>
      </c>
      <c r="L172" s="31">
        <f>-'Frozen_Data'!L172</f>
        <v>0</v>
      </c>
      <c r="M172" s="31">
        <f>-'Frozen_Data'!M172</f>
        <v>0</v>
      </c>
      <c r="N172" s="31">
        <f>-'Frozen_Data'!N172</f>
        <v>0</v>
      </c>
      <c r="O172" s="31">
        <f>-'Frozen_Data'!O172</f>
        <v>0</v>
      </c>
      <c r="P172" s="31">
        <f>-'Frozen_Data'!P172</f>
        <v>0</v>
      </c>
      <c r="Q172" s="31">
        <f>-'Frozen_Data'!Q172</f>
        <v>0</v>
      </c>
      <c r="R172" s="31">
        <f>-'Frozen_Data'!R172</f>
        <v>0</v>
      </c>
      <c r="S172" s="31">
        <f>-'Frozen_Data'!S172</f>
        <v>0</v>
      </c>
    </row>
    <row r="173" ht="28" customHeight="1">
      <c r="A173" s="2" t="str">
        <v>P17.U2</v>
      </c>
      <c r="B173" s="6" t="str">
        <v>Maternity levy (U2)</v>
      </c>
      <c r="C173" s="2" t="str">
        <v>FIN</v>
      </c>
      <c r="D173" s="2" t="str">
        <v>People costs</v>
      </c>
      <c r="E173" s="32">
        <f>SUM(H173:S173)</f>
        <v>0</v>
      </c>
      <c r="F173" s="6" t="str">
        <v>Account GL.PEOPLE.U2; D10 People!H269 (P17.U2), Base, frozen 13 October 2026; signed P&amp;L</v>
      </c>
      <c r="G173" s="2"/>
      <c r="H173" s="31">
        <f>-'Frozen_Data'!H173</f>
        <v>0</v>
      </c>
      <c r="I173" s="31">
        <f>-'Frozen_Data'!I173</f>
        <v>0</v>
      </c>
      <c r="J173" s="31">
        <f>-'Frozen_Data'!J173</f>
        <v>0</v>
      </c>
      <c r="K173" s="31">
        <f>-'Frozen_Data'!K173</f>
        <v>0</v>
      </c>
      <c r="L173" s="31">
        <f>-'Frozen_Data'!L173</f>
        <v>0</v>
      </c>
      <c r="M173" s="31">
        <f>-'Frozen_Data'!M173</f>
        <v>0</v>
      </c>
      <c r="N173" s="31">
        <f>-'Frozen_Data'!N173</f>
        <v>0</v>
      </c>
      <c r="O173" s="31">
        <f>-'Frozen_Data'!O173</f>
        <v>0</v>
      </c>
      <c r="P173" s="31">
        <f>-'Frozen_Data'!P173</f>
        <v>0</v>
      </c>
      <c r="Q173" s="31">
        <f>-'Frozen_Data'!Q173</f>
        <v>0</v>
      </c>
      <c r="R173" s="31">
        <f>-'Frozen_Data'!R173</f>
        <v>0</v>
      </c>
      <c r="S173" s="31">
        <f>-'Frozen_Data'!S173</f>
        <v>0</v>
      </c>
    </row>
    <row r="174" ht="28" customHeight="1">
      <c r="A174" s="2" t="str">
        <v>P17.INSOLV</v>
      </c>
      <c r="B174" s="6" t="str">
        <v>Insolvency levy</v>
      </c>
      <c r="C174" s="2" t="str">
        <v>FIN</v>
      </c>
      <c r="D174" s="2" t="str">
        <v>People costs</v>
      </c>
      <c r="E174" s="32">
        <f>SUM(H174:S174)</f>
        <v>0</v>
      </c>
      <c r="F174" s="6" t="str">
        <v>Account GL.PEOPLE.INSOLV; D10 People!H270 (P17.INSOLV), Base, frozen 13 October 2026; signed P&amp;L</v>
      </c>
      <c r="G174" s="2"/>
      <c r="H174" s="31">
        <f>-'Frozen_Data'!H174</f>
        <v>0</v>
      </c>
      <c r="I174" s="31">
        <f>-'Frozen_Data'!I174</f>
        <v>0</v>
      </c>
      <c r="J174" s="31">
        <f>-'Frozen_Data'!J174</f>
        <v>0</v>
      </c>
      <c r="K174" s="31">
        <f>-'Frozen_Data'!K174</f>
        <v>0</v>
      </c>
      <c r="L174" s="31">
        <f>-'Frozen_Data'!L174</f>
        <v>0</v>
      </c>
      <c r="M174" s="31">
        <f>-'Frozen_Data'!M174</f>
        <v>0</v>
      </c>
      <c r="N174" s="31">
        <f>-'Frozen_Data'!N174</f>
        <v>0</v>
      </c>
      <c r="O174" s="31">
        <f>-'Frozen_Data'!O174</f>
        <v>0</v>
      </c>
      <c r="P174" s="31">
        <f>-'Frozen_Data'!P174</f>
        <v>0</v>
      </c>
      <c r="Q174" s="31">
        <f>-'Frozen_Data'!Q174</f>
        <v>0</v>
      </c>
      <c r="R174" s="31">
        <f>-'Frozen_Data'!R174</f>
        <v>0</v>
      </c>
      <c r="S174" s="31">
        <f>-'Frozen_Data'!S174</f>
        <v>0</v>
      </c>
    </row>
    <row r="175" ht="28" customHeight="1">
      <c r="A175" s="2" t="str">
        <v>P17.BG</v>
      </c>
      <c r="B175" s="6" t="str">
        <v>Statutory accident insurance (BG)</v>
      </c>
      <c r="C175" s="2" t="str">
        <v>FIN</v>
      </c>
      <c r="D175" s="2" t="str">
        <v>People costs</v>
      </c>
      <c r="E175" s="32">
        <f>SUM(H175:S175)</f>
        <v>0</v>
      </c>
      <c r="F175" s="6" t="str">
        <v>Account GL.PEOPLE.BG; D10 People!H271 (P17.BG), Base, frozen 13 October 2026; signed P&amp;L</v>
      </c>
      <c r="G175" s="2"/>
      <c r="H175" s="31">
        <f>-'Frozen_Data'!H175</f>
        <v>0</v>
      </c>
      <c r="I175" s="31">
        <f>-'Frozen_Data'!I175</f>
        <v>0</v>
      </c>
      <c r="J175" s="31">
        <f>-'Frozen_Data'!J175</f>
        <v>0</v>
      </c>
      <c r="K175" s="31">
        <f>-'Frozen_Data'!K175</f>
        <v>0</v>
      </c>
      <c r="L175" s="31">
        <f>-'Frozen_Data'!L175</f>
        <v>0</v>
      </c>
      <c r="M175" s="31">
        <f>-'Frozen_Data'!M175</f>
        <v>0</v>
      </c>
      <c r="N175" s="31">
        <f>-'Frozen_Data'!N175</f>
        <v>0</v>
      </c>
      <c r="O175" s="31">
        <f>-'Frozen_Data'!O175</f>
        <v>0</v>
      </c>
      <c r="P175" s="31">
        <f>-'Frozen_Data'!P175</f>
        <v>0</v>
      </c>
      <c r="Q175" s="31">
        <f>-'Frozen_Data'!Q175</f>
        <v>0</v>
      </c>
      <c r="R175" s="31">
        <f>-'Frozen_Data'!R175</f>
        <v>0</v>
      </c>
      <c r="S175" s="31">
        <f>-'Frozen_Data'!S175</f>
        <v>0</v>
      </c>
    </row>
    <row r="176" ht="28" customHeight="1">
      <c r="A176" s="2" t="str">
        <v>P17.RECRUIT</v>
      </c>
      <c r="B176" s="6" t="str">
        <v>Recruiting costs</v>
      </c>
      <c r="C176" s="2" t="str">
        <v>FIN</v>
      </c>
      <c r="D176" s="2" t="str">
        <v>Operating expenses</v>
      </c>
      <c r="E176" s="32">
        <f>SUM(H176:S176)</f>
        <v>0</v>
      </c>
      <c r="F176" s="6" t="str">
        <v>Account GL.OPEX.PPL.RECRUIT; D10 People!H274 (P17.RECRUIT), Base, frozen 13 October 2026; signed P&amp;L</v>
      </c>
      <c r="G176" s="2"/>
      <c r="H176" s="31">
        <f>-'Frozen_Data'!H176</f>
        <v>0</v>
      </c>
      <c r="I176" s="31">
        <f>-'Frozen_Data'!I176</f>
        <v>0</v>
      </c>
      <c r="J176" s="31">
        <f>-'Frozen_Data'!J176</f>
        <v>0</v>
      </c>
      <c r="K176" s="31">
        <f>-'Frozen_Data'!K176</f>
        <v>0</v>
      </c>
      <c r="L176" s="31">
        <f>-'Frozen_Data'!L176</f>
        <v>0</v>
      </c>
      <c r="M176" s="31">
        <f>-'Frozen_Data'!M176</f>
        <v>0</v>
      </c>
      <c r="N176" s="31">
        <f>-'Frozen_Data'!N176</f>
        <v>0</v>
      </c>
      <c r="O176" s="31">
        <f>-'Frozen_Data'!O176</f>
        <v>0</v>
      </c>
      <c r="P176" s="31">
        <f>-'Frozen_Data'!P176</f>
        <v>0</v>
      </c>
      <c r="Q176" s="31">
        <f>-'Frozen_Data'!Q176</f>
        <v>0</v>
      </c>
      <c r="R176" s="31">
        <f>-'Frozen_Data'!R176</f>
        <v>0</v>
      </c>
      <c r="S176" s="31">
        <f>-'Frozen_Data'!S176</f>
        <v>0</v>
      </c>
    </row>
    <row r="177" ht="28" customHeight="1">
      <c r="A177" s="2" t="str">
        <v>P17.SOFTWARE</v>
      </c>
      <c r="B177" s="6" t="str">
        <v>Employee software and AI tools</v>
      </c>
      <c r="C177" s="2" t="str">
        <v>FIN</v>
      </c>
      <c r="D177" s="2" t="str">
        <v>Operating expenses</v>
      </c>
      <c r="E177" s="32">
        <f>SUM(H177:S177)</f>
        <v>0</v>
      </c>
      <c r="F177" s="6" t="str">
        <v>Account GL.OPEX.PPL.SW; D10 People!H275 (P17.SOFTWARE), Base, frozen 13 October 2026; signed P&amp;L</v>
      </c>
      <c r="G177" s="2"/>
      <c r="H177" s="31">
        <f>-'Frozen_Data'!H177</f>
        <v>0</v>
      </c>
      <c r="I177" s="31">
        <f>-'Frozen_Data'!I177</f>
        <v>0</v>
      </c>
      <c r="J177" s="31">
        <f>-'Frozen_Data'!J177</f>
        <v>0</v>
      </c>
      <c r="K177" s="31">
        <f>-'Frozen_Data'!K177</f>
        <v>0</v>
      </c>
      <c r="L177" s="31">
        <f>-'Frozen_Data'!L177</f>
        <v>0</v>
      </c>
      <c r="M177" s="31">
        <f>-'Frozen_Data'!M177</f>
        <v>0</v>
      </c>
      <c r="N177" s="31">
        <f>-'Frozen_Data'!N177</f>
        <v>0</v>
      </c>
      <c r="O177" s="31">
        <f>-'Frozen_Data'!O177</f>
        <v>0</v>
      </c>
      <c r="P177" s="31">
        <f>-'Frozen_Data'!P177</f>
        <v>0</v>
      </c>
      <c r="Q177" s="31">
        <f>-'Frozen_Data'!Q177</f>
        <v>0</v>
      </c>
      <c r="R177" s="31">
        <f>-'Frozen_Data'!R177</f>
        <v>0</v>
      </c>
      <c r="S177" s="31">
        <f>-'Frozen_Data'!S177</f>
        <v>0</v>
      </c>
    </row>
    <row r="178" ht="28" customHeight="1">
      <c r="A178" s="2" t="str">
        <v>P17.DEPR</v>
      </c>
      <c r="B178" s="6" t="str">
        <v>Depreciation, IT equipment</v>
      </c>
      <c r="C178" s="2" t="str">
        <v>FIN</v>
      </c>
      <c r="D178" s="2" t="str">
        <v>Depreciation</v>
      </c>
      <c r="E178" s="32">
        <f>SUM(H178:S178)</f>
        <v>0</v>
      </c>
      <c r="F178" s="6" t="str">
        <v>Account GL.DEPR.IT; D10 Capex!H85 (P17.DEPRECIATION), Base, frozen 13 October 2026; signed P&amp;L</v>
      </c>
      <c r="G178" s="2"/>
      <c r="H178" s="31">
        <f>-'Frozen_Data'!H178</f>
        <v>0</v>
      </c>
      <c r="I178" s="31">
        <f>-'Frozen_Data'!I178</f>
        <v>0</v>
      </c>
      <c r="J178" s="31">
        <f>-'Frozen_Data'!J178</f>
        <v>0</v>
      </c>
      <c r="K178" s="31">
        <f>-'Frozen_Data'!K178</f>
        <v>0</v>
      </c>
      <c r="L178" s="31">
        <f>-'Frozen_Data'!L178</f>
        <v>0</v>
      </c>
      <c r="M178" s="31">
        <f>-'Frozen_Data'!M178</f>
        <v>0</v>
      </c>
      <c r="N178" s="31">
        <f>-'Frozen_Data'!N178</f>
        <v>0</v>
      </c>
      <c r="O178" s="31">
        <f>-'Frozen_Data'!O178</f>
        <v>0</v>
      </c>
      <c r="P178" s="31">
        <f>-'Frozen_Data'!P178</f>
        <v>0</v>
      </c>
      <c r="Q178" s="31">
        <f>-'Frozen_Data'!Q178</f>
        <v>0</v>
      </c>
      <c r="R178" s="31">
        <f>-'Frozen_Data'!R178</f>
        <v>0</v>
      </c>
      <c r="S178" s="31">
        <f>-'Frozen_Data'!S178</f>
        <v>0</v>
      </c>
    </row>
    <row r="179" ht="28" customHeight="1">
      <c r="A179" s="2" t="str">
        <v>P23.SALARY</v>
      </c>
      <c r="B179" s="6" t="str">
        <v>Salaries</v>
      </c>
      <c r="C179" s="2" t="str">
        <v>COMP</v>
      </c>
      <c r="D179" s="2" t="str">
        <v>People costs</v>
      </c>
      <c r="E179" s="32">
        <f>SUM(H179:S179)</f>
        <v>0</v>
      </c>
      <c r="F179" s="6" t="str">
        <v>Account GL.PEOPLE.SALARY; D10 People!H281 (P23.SALARY), Base, frozen 13 October 2026; signed P&amp;L</v>
      </c>
      <c r="G179" s="2"/>
      <c r="H179" s="31">
        <f>-'Frozen_Data'!H179</f>
        <v>0</v>
      </c>
      <c r="I179" s="31">
        <f>-'Frozen_Data'!I179</f>
        <v>0</v>
      </c>
      <c r="J179" s="31">
        <f>-'Frozen_Data'!J179</f>
        <v>0</v>
      </c>
      <c r="K179" s="31">
        <f>-'Frozen_Data'!K179</f>
        <v>0</v>
      </c>
      <c r="L179" s="31">
        <f>-'Frozen_Data'!L179</f>
        <v>0</v>
      </c>
      <c r="M179" s="31">
        <f>-'Frozen_Data'!M179</f>
        <v>0</v>
      </c>
      <c r="N179" s="31">
        <f>-'Frozen_Data'!N179</f>
        <v>0</v>
      </c>
      <c r="O179" s="31">
        <f>-'Frozen_Data'!O179</f>
        <v>0</v>
      </c>
      <c r="P179" s="31">
        <f>-'Frozen_Data'!P179</f>
        <v>0</v>
      </c>
      <c r="Q179" s="31">
        <f>-'Frozen_Data'!Q179</f>
        <v>0</v>
      </c>
      <c r="R179" s="31">
        <f>-'Frozen_Data'!R179</f>
        <v>0</v>
      </c>
      <c r="S179" s="31">
        <f>-'Frozen_Data'!S179</f>
        <v>0</v>
      </c>
    </row>
    <row r="180" ht="28" customHeight="1">
      <c r="A180" s="2" t="str">
        <v>P23.RV</v>
      </c>
      <c r="B180" s="6" t="str">
        <v>Employer pension insurance (RV)</v>
      </c>
      <c r="C180" s="2" t="str">
        <v>COMP</v>
      </c>
      <c r="D180" s="2" t="str">
        <v>People costs</v>
      </c>
      <c r="E180" s="32">
        <f>SUM(H180:S180)</f>
        <v>0</v>
      </c>
      <c r="F180" s="6" t="str">
        <v>Account GL.PEOPLE.RV; D10 People!H282 (P23.RV), Base, frozen 13 October 2026; signed P&amp;L</v>
      </c>
      <c r="G180" s="2"/>
      <c r="H180" s="31">
        <f>-'Frozen_Data'!H180</f>
        <v>0</v>
      </c>
      <c r="I180" s="31">
        <f>-'Frozen_Data'!I180</f>
        <v>0</v>
      </c>
      <c r="J180" s="31">
        <f>-'Frozen_Data'!J180</f>
        <v>0</v>
      </c>
      <c r="K180" s="31">
        <f>-'Frozen_Data'!K180</f>
        <v>0</v>
      </c>
      <c r="L180" s="31">
        <f>-'Frozen_Data'!L180</f>
        <v>0</v>
      </c>
      <c r="M180" s="31">
        <f>-'Frozen_Data'!M180</f>
        <v>0</v>
      </c>
      <c r="N180" s="31">
        <f>-'Frozen_Data'!N180</f>
        <v>0</v>
      </c>
      <c r="O180" s="31">
        <f>-'Frozen_Data'!O180</f>
        <v>0</v>
      </c>
      <c r="P180" s="31">
        <f>-'Frozen_Data'!P180</f>
        <v>0</v>
      </c>
      <c r="Q180" s="31">
        <f>-'Frozen_Data'!Q180</f>
        <v>0</v>
      </c>
      <c r="R180" s="31">
        <f>-'Frozen_Data'!R180</f>
        <v>0</v>
      </c>
      <c r="S180" s="31">
        <f>-'Frozen_Data'!S180</f>
        <v>0</v>
      </c>
    </row>
    <row r="181" ht="28" customHeight="1">
      <c r="A181" s="2" t="str">
        <v>P23.AV</v>
      </c>
      <c r="B181" s="6" t="str">
        <v>Employer unemployment insurance (AV)</v>
      </c>
      <c r="C181" s="2" t="str">
        <v>COMP</v>
      </c>
      <c r="D181" s="2" t="str">
        <v>People costs</v>
      </c>
      <c r="E181" s="32">
        <f>SUM(H181:S181)</f>
        <v>0</v>
      </c>
      <c r="F181" s="6" t="str">
        <v>Account GL.PEOPLE.AV; D10 People!H283 (P23.AV), Base, frozen 13 October 2026; signed P&amp;L</v>
      </c>
      <c r="G181" s="2"/>
      <c r="H181" s="31">
        <f>-'Frozen_Data'!H181</f>
        <v>0</v>
      </c>
      <c r="I181" s="31">
        <f>-'Frozen_Data'!I181</f>
        <v>0</v>
      </c>
      <c r="J181" s="31">
        <f>-'Frozen_Data'!J181</f>
        <v>0</v>
      </c>
      <c r="K181" s="31">
        <f>-'Frozen_Data'!K181</f>
        <v>0</v>
      </c>
      <c r="L181" s="31">
        <f>-'Frozen_Data'!L181</f>
        <v>0</v>
      </c>
      <c r="M181" s="31">
        <f>-'Frozen_Data'!M181</f>
        <v>0</v>
      </c>
      <c r="N181" s="31">
        <f>-'Frozen_Data'!N181</f>
        <v>0</v>
      </c>
      <c r="O181" s="31">
        <f>-'Frozen_Data'!O181</f>
        <v>0</v>
      </c>
      <c r="P181" s="31">
        <f>-'Frozen_Data'!P181</f>
        <v>0</v>
      </c>
      <c r="Q181" s="31">
        <f>-'Frozen_Data'!Q181</f>
        <v>0</v>
      </c>
      <c r="R181" s="31">
        <f>-'Frozen_Data'!R181</f>
        <v>0</v>
      </c>
      <c r="S181" s="31">
        <f>-'Frozen_Data'!S181</f>
        <v>0</v>
      </c>
    </row>
    <row r="182" ht="28" customHeight="1">
      <c r="A182" s="2" t="str">
        <v>P23.KV</v>
      </c>
      <c r="B182" s="6" t="str">
        <v>Employer health insurance (KV)</v>
      </c>
      <c r="C182" s="2" t="str">
        <v>COMP</v>
      </c>
      <c r="D182" s="2" t="str">
        <v>People costs</v>
      </c>
      <c r="E182" s="32">
        <f>SUM(H182:S182)</f>
        <v>0</v>
      </c>
      <c r="F182" s="6" t="str">
        <v>Account GL.PEOPLE.KV; D10 People!H284 (P23.KV), Base, frozen 13 October 2026; signed P&amp;L</v>
      </c>
      <c r="G182" s="2"/>
      <c r="H182" s="31">
        <f>-'Frozen_Data'!H182</f>
        <v>0</v>
      </c>
      <c r="I182" s="31">
        <f>-'Frozen_Data'!I182</f>
        <v>0</v>
      </c>
      <c r="J182" s="31">
        <f>-'Frozen_Data'!J182</f>
        <v>0</v>
      </c>
      <c r="K182" s="31">
        <f>-'Frozen_Data'!K182</f>
        <v>0</v>
      </c>
      <c r="L182" s="31">
        <f>-'Frozen_Data'!L182</f>
        <v>0</v>
      </c>
      <c r="M182" s="31">
        <f>-'Frozen_Data'!M182</f>
        <v>0</v>
      </c>
      <c r="N182" s="31">
        <f>-'Frozen_Data'!N182</f>
        <v>0</v>
      </c>
      <c r="O182" s="31">
        <f>-'Frozen_Data'!O182</f>
        <v>0</v>
      </c>
      <c r="P182" s="31">
        <f>-'Frozen_Data'!P182</f>
        <v>0</v>
      </c>
      <c r="Q182" s="31">
        <f>-'Frozen_Data'!Q182</f>
        <v>0</v>
      </c>
      <c r="R182" s="31">
        <f>-'Frozen_Data'!R182</f>
        <v>0</v>
      </c>
      <c r="S182" s="31">
        <f>-'Frozen_Data'!S182</f>
        <v>0</v>
      </c>
    </row>
    <row r="183" ht="28" customHeight="1">
      <c r="A183" s="2" t="str">
        <v>P23.PV</v>
      </c>
      <c r="B183" s="6" t="str">
        <v>Employer long-term care insurance (PV)</v>
      </c>
      <c r="C183" s="2" t="str">
        <v>COMP</v>
      </c>
      <c r="D183" s="2" t="str">
        <v>People costs</v>
      </c>
      <c r="E183" s="32">
        <f>SUM(H183:S183)</f>
        <v>0</v>
      </c>
      <c r="F183" s="6" t="str">
        <v>Account GL.PEOPLE.PV; D10 People!H285 (P23.PV), Base, frozen 13 October 2026; signed P&amp;L</v>
      </c>
      <c r="G183" s="2"/>
      <c r="H183" s="31">
        <f>-'Frozen_Data'!H183</f>
        <v>0</v>
      </c>
      <c r="I183" s="31">
        <f>-'Frozen_Data'!I183</f>
        <v>0</v>
      </c>
      <c r="J183" s="31">
        <f>-'Frozen_Data'!J183</f>
        <v>0</v>
      </c>
      <c r="K183" s="31">
        <f>-'Frozen_Data'!K183</f>
        <v>0</v>
      </c>
      <c r="L183" s="31">
        <f>-'Frozen_Data'!L183</f>
        <v>0</v>
      </c>
      <c r="M183" s="31">
        <f>-'Frozen_Data'!M183</f>
        <v>0</v>
      </c>
      <c r="N183" s="31">
        <f>-'Frozen_Data'!N183</f>
        <v>0</v>
      </c>
      <c r="O183" s="31">
        <f>-'Frozen_Data'!O183</f>
        <v>0</v>
      </c>
      <c r="P183" s="31">
        <f>-'Frozen_Data'!P183</f>
        <v>0</v>
      </c>
      <c r="Q183" s="31">
        <f>-'Frozen_Data'!Q183</f>
        <v>0</v>
      </c>
      <c r="R183" s="31">
        <f>-'Frozen_Data'!R183</f>
        <v>0</v>
      </c>
      <c r="S183" s="31">
        <f>-'Frozen_Data'!S183</f>
        <v>0</v>
      </c>
    </row>
    <row r="184" ht="28" customHeight="1">
      <c r="A184" s="2" t="str">
        <v>P23.U1</v>
      </c>
      <c r="B184" s="6" t="str">
        <v>Sick-pay levy (U1)</v>
      </c>
      <c r="C184" s="2" t="str">
        <v>COMP</v>
      </c>
      <c r="D184" s="2" t="str">
        <v>People costs</v>
      </c>
      <c r="E184" s="32">
        <f>SUM(H184:S184)</f>
        <v>0</v>
      </c>
      <c r="F184" s="6" t="str">
        <v>Account GL.PEOPLE.U1; D10 People!H286 (P23.U1), Base, frozen 13 October 2026; signed P&amp;L</v>
      </c>
      <c r="G184" s="2"/>
      <c r="H184" s="31">
        <f>-'Frozen_Data'!H184</f>
        <v>0</v>
      </c>
      <c r="I184" s="31">
        <f>-'Frozen_Data'!I184</f>
        <v>0</v>
      </c>
      <c r="J184" s="31">
        <f>-'Frozen_Data'!J184</f>
        <v>0</v>
      </c>
      <c r="K184" s="31">
        <f>-'Frozen_Data'!K184</f>
        <v>0</v>
      </c>
      <c r="L184" s="31">
        <f>-'Frozen_Data'!L184</f>
        <v>0</v>
      </c>
      <c r="M184" s="31">
        <f>-'Frozen_Data'!M184</f>
        <v>0</v>
      </c>
      <c r="N184" s="31">
        <f>-'Frozen_Data'!N184</f>
        <v>0</v>
      </c>
      <c r="O184" s="31">
        <f>-'Frozen_Data'!O184</f>
        <v>0</v>
      </c>
      <c r="P184" s="31">
        <f>-'Frozen_Data'!P184</f>
        <v>0</v>
      </c>
      <c r="Q184" s="31">
        <f>-'Frozen_Data'!Q184</f>
        <v>0</v>
      </c>
      <c r="R184" s="31">
        <f>-'Frozen_Data'!R184</f>
        <v>0</v>
      </c>
      <c r="S184" s="31">
        <f>-'Frozen_Data'!S184</f>
        <v>0</v>
      </c>
    </row>
    <row r="185" ht="28" customHeight="1">
      <c r="A185" s="2" t="str">
        <v>P23.U2</v>
      </c>
      <c r="B185" s="6" t="str">
        <v>Maternity levy (U2)</v>
      </c>
      <c r="C185" s="2" t="str">
        <v>COMP</v>
      </c>
      <c r="D185" s="2" t="str">
        <v>People costs</v>
      </c>
      <c r="E185" s="32">
        <f>SUM(H185:S185)</f>
        <v>0</v>
      </c>
      <c r="F185" s="6" t="str">
        <v>Account GL.PEOPLE.U2; D10 People!H287 (P23.U2), Base, frozen 13 October 2026; signed P&amp;L</v>
      </c>
      <c r="G185" s="2"/>
      <c r="H185" s="31">
        <f>-'Frozen_Data'!H185</f>
        <v>0</v>
      </c>
      <c r="I185" s="31">
        <f>-'Frozen_Data'!I185</f>
        <v>0</v>
      </c>
      <c r="J185" s="31">
        <f>-'Frozen_Data'!J185</f>
        <v>0</v>
      </c>
      <c r="K185" s="31">
        <f>-'Frozen_Data'!K185</f>
        <v>0</v>
      </c>
      <c r="L185" s="31">
        <f>-'Frozen_Data'!L185</f>
        <v>0</v>
      </c>
      <c r="M185" s="31">
        <f>-'Frozen_Data'!M185</f>
        <v>0</v>
      </c>
      <c r="N185" s="31">
        <f>-'Frozen_Data'!N185</f>
        <v>0</v>
      </c>
      <c r="O185" s="31">
        <f>-'Frozen_Data'!O185</f>
        <v>0</v>
      </c>
      <c r="P185" s="31">
        <f>-'Frozen_Data'!P185</f>
        <v>0</v>
      </c>
      <c r="Q185" s="31">
        <f>-'Frozen_Data'!Q185</f>
        <v>0</v>
      </c>
      <c r="R185" s="31">
        <f>-'Frozen_Data'!R185</f>
        <v>0</v>
      </c>
      <c r="S185" s="31">
        <f>-'Frozen_Data'!S185</f>
        <v>0</v>
      </c>
    </row>
    <row r="186" ht="28" customHeight="1">
      <c r="A186" s="2" t="str">
        <v>P23.INSOLV</v>
      </c>
      <c r="B186" s="6" t="str">
        <v>Insolvency levy</v>
      </c>
      <c r="C186" s="2" t="str">
        <v>COMP</v>
      </c>
      <c r="D186" s="2" t="str">
        <v>People costs</v>
      </c>
      <c r="E186" s="32">
        <f>SUM(H186:S186)</f>
        <v>0</v>
      </c>
      <c r="F186" s="6" t="str">
        <v>Account GL.PEOPLE.INSOLV; D10 People!H288 (P23.INSOLV), Base, frozen 13 October 2026; signed P&amp;L</v>
      </c>
      <c r="G186" s="2"/>
      <c r="H186" s="31">
        <f>-'Frozen_Data'!H186</f>
        <v>0</v>
      </c>
      <c r="I186" s="31">
        <f>-'Frozen_Data'!I186</f>
        <v>0</v>
      </c>
      <c r="J186" s="31">
        <f>-'Frozen_Data'!J186</f>
        <v>0</v>
      </c>
      <c r="K186" s="31">
        <f>-'Frozen_Data'!K186</f>
        <v>0</v>
      </c>
      <c r="L186" s="31">
        <f>-'Frozen_Data'!L186</f>
        <v>0</v>
      </c>
      <c r="M186" s="31">
        <f>-'Frozen_Data'!M186</f>
        <v>0</v>
      </c>
      <c r="N186" s="31">
        <f>-'Frozen_Data'!N186</f>
        <v>0</v>
      </c>
      <c r="O186" s="31">
        <f>-'Frozen_Data'!O186</f>
        <v>0</v>
      </c>
      <c r="P186" s="31">
        <f>-'Frozen_Data'!P186</f>
        <v>0</v>
      </c>
      <c r="Q186" s="31">
        <f>-'Frozen_Data'!Q186</f>
        <v>0</v>
      </c>
      <c r="R186" s="31">
        <f>-'Frozen_Data'!R186</f>
        <v>0</v>
      </c>
      <c r="S186" s="31">
        <f>-'Frozen_Data'!S186</f>
        <v>0</v>
      </c>
    </row>
    <row r="187" ht="28" customHeight="1">
      <c r="A187" s="2" t="str">
        <v>P23.BG</v>
      </c>
      <c r="B187" s="6" t="str">
        <v>Statutory accident insurance (BG)</v>
      </c>
      <c r="C187" s="2" t="str">
        <v>COMP</v>
      </c>
      <c r="D187" s="2" t="str">
        <v>People costs</v>
      </c>
      <c r="E187" s="32">
        <f>SUM(H187:S187)</f>
        <v>0</v>
      </c>
      <c r="F187" s="6" t="str">
        <v>Account GL.PEOPLE.BG; D10 People!H289 (P23.BG), Base, frozen 13 October 2026; signed P&amp;L</v>
      </c>
      <c r="G187" s="2"/>
      <c r="H187" s="31">
        <f>-'Frozen_Data'!H187</f>
        <v>0</v>
      </c>
      <c r="I187" s="31">
        <f>-'Frozen_Data'!I187</f>
        <v>0</v>
      </c>
      <c r="J187" s="31">
        <f>-'Frozen_Data'!J187</f>
        <v>0</v>
      </c>
      <c r="K187" s="31">
        <f>-'Frozen_Data'!K187</f>
        <v>0</v>
      </c>
      <c r="L187" s="31">
        <f>-'Frozen_Data'!L187</f>
        <v>0</v>
      </c>
      <c r="M187" s="31">
        <f>-'Frozen_Data'!M187</f>
        <v>0</v>
      </c>
      <c r="N187" s="31">
        <f>-'Frozen_Data'!N187</f>
        <v>0</v>
      </c>
      <c r="O187" s="31">
        <f>-'Frozen_Data'!O187</f>
        <v>0</v>
      </c>
      <c r="P187" s="31">
        <f>-'Frozen_Data'!P187</f>
        <v>0</v>
      </c>
      <c r="Q187" s="31">
        <f>-'Frozen_Data'!Q187</f>
        <v>0</v>
      </c>
      <c r="R187" s="31">
        <f>-'Frozen_Data'!R187</f>
        <v>0</v>
      </c>
      <c r="S187" s="31">
        <f>-'Frozen_Data'!S187</f>
        <v>0</v>
      </c>
    </row>
    <row r="188" ht="28" customHeight="1">
      <c r="A188" s="2" t="str">
        <v>P23.RECRUIT</v>
      </c>
      <c r="B188" s="6" t="str">
        <v>Recruiting costs</v>
      </c>
      <c r="C188" s="2" t="str">
        <v>COMP</v>
      </c>
      <c r="D188" s="2" t="str">
        <v>Operating expenses</v>
      </c>
      <c r="E188" s="32">
        <f>SUM(H188:S188)</f>
        <v>0</v>
      </c>
      <c r="F188" s="6" t="str">
        <v>Account GL.OPEX.PPL.RECRUIT; D10 People!H292 (P23.RECRUIT), Base, frozen 13 October 2026; signed P&amp;L</v>
      </c>
      <c r="G188" s="2"/>
      <c r="H188" s="31">
        <f>-'Frozen_Data'!H188</f>
        <v>0</v>
      </c>
      <c r="I188" s="31">
        <f>-'Frozen_Data'!I188</f>
        <v>0</v>
      </c>
      <c r="J188" s="31">
        <f>-'Frozen_Data'!J188</f>
        <v>0</v>
      </c>
      <c r="K188" s="31">
        <f>-'Frozen_Data'!K188</f>
        <v>0</v>
      </c>
      <c r="L188" s="31">
        <f>-'Frozen_Data'!L188</f>
        <v>0</v>
      </c>
      <c r="M188" s="31">
        <f>-'Frozen_Data'!M188</f>
        <v>0</v>
      </c>
      <c r="N188" s="31">
        <f>-'Frozen_Data'!N188</f>
        <v>0</v>
      </c>
      <c r="O188" s="31">
        <f>-'Frozen_Data'!O188</f>
        <v>0</v>
      </c>
      <c r="P188" s="31">
        <f>-'Frozen_Data'!P188</f>
        <v>0</v>
      </c>
      <c r="Q188" s="31">
        <f>-'Frozen_Data'!Q188</f>
        <v>0</v>
      </c>
      <c r="R188" s="31">
        <f>-'Frozen_Data'!R188</f>
        <v>0</v>
      </c>
      <c r="S188" s="31">
        <f>-'Frozen_Data'!S188</f>
        <v>0</v>
      </c>
    </row>
    <row r="189" ht="28" customHeight="1">
      <c r="A189" s="2" t="str">
        <v>P23.SOFTWARE</v>
      </c>
      <c r="B189" s="6" t="str">
        <v>Employee software and AI tools</v>
      </c>
      <c r="C189" s="2" t="str">
        <v>COMP</v>
      </c>
      <c r="D189" s="2" t="str">
        <v>Operating expenses</v>
      </c>
      <c r="E189" s="32">
        <f>SUM(H189:S189)</f>
        <v>0</v>
      </c>
      <c r="F189" s="6" t="str">
        <v>Account GL.OPEX.PPL.SW; D10 People!H293 (P23.SOFTWARE), Base, frozen 13 October 2026; signed P&amp;L</v>
      </c>
      <c r="G189" s="2"/>
      <c r="H189" s="31">
        <f>-'Frozen_Data'!H189</f>
        <v>0</v>
      </c>
      <c r="I189" s="31">
        <f>-'Frozen_Data'!I189</f>
        <v>0</v>
      </c>
      <c r="J189" s="31">
        <f>-'Frozen_Data'!J189</f>
        <v>0</v>
      </c>
      <c r="K189" s="31">
        <f>-'Frozen_Data'!K189</f>
        <v>0</v>
      </c>
      <c r="L189" s="31">
        <f>-'Frozen_Data'!L189</f>
        <v>0</v>
      </c>
      <c r="M189" s="31">
        <f>-'Frozen_Data'!M189</f>
        <v>0</v>
      </c>
      <c r="N189" s="31">
        <f>-'Frozen_Data'!N189</f>
        <v>0</v>
      </c>
      <c r="O189" s="31">
        <f>-'Frozen_Data'!O189</f>
        <v>0</v>
      </c>
      <c r="P189" s="31">
        <f>-'Frozen_Data'!P189</f>
        <v>0</v>
      </c>
      <c r="Q189" s="31">
        <f>-'Frozen_Data'!Q189</f>
        <v>0</v>
      </c>
      <c r="R189" s="31">
        <f>-'Frozen_Data'!R189</f>
        <v>0</v>
      </c>
      <c r="S189" s="31">
        <f>-'Frozen_Data'!S189</f>
        <v>0</v>
      </c>
    </row>
    <row r="190" ht="28" customHeight="1">
      <c r="A190" s="2" t="str">
        <v>P23.DEPR</v>
      </c>
      <c r="B190" s="6" t="str">
        <v>Depreciation, IT equipment</v>
      </c>
      <c r="C190" s="2" t="str">
        <v>COMP</v>
      </c>
      <c r="D190" s="2" t="str">
        <v>Depreciation</v>
      </c>
      <c r="E190" s="32">
        <f>SUM(H190:S190)</f>
        <v>0</v>
      </c>
      <c r="F190" s="6" t="str">
        <v>Account GL.DEPR.IT; D10 Capex!H90 (P23.DEPRECIATION), Base, frozen 13 October 2026; signed P&amp;L</v>
      </c>
      <c r="G190" s="2"/>
      <c r="H190" s="31">
        <f>-'Frozen_Data'!H190</f>
        <v>0</v>
      </c>
      <c r="I190" s="31">
        <f>-'Frozen_Data'!I190</f>
        <v>0</v>
      </c>
      <c r="J190" s="31">
        <f>-'Frozen_Data'!J190</f>
        <v>0</v>
      </c>
      <c r="K190" s="31">
        <f>-'Frozen_Data'!K190</f>
        <v>0</v>
      </c>
      <c r="L190" s="31">
        <f>-'Frozen_Data'!L190</f>
        <v>0</v>
      </c>
      <c r="M190" s="31">
        <f>-'Frozen_Data'!M190</f>
        <v>0</v>
      </c>
      <c r="N190" s="31">
        <f>-'Frozen_Data'!N190</f>
        <v>0</v>
      </c>
      <c r="O190" s="31">
        <f>-'Frozen_Data'!O190</f>
        <v>0</v>
      </c>
      <c r="P190" s="31">
        <f>-'Frozen_Data'!P190</f>
        <v>0</v>
      </c>
      <c r="Q190" s="31">
        <f>-'Frozen_Data'!Q190</f>
        <v>0</v>
      </c>
      <c r="R190" s="31">
        <f>-'Frozen_Data'!R190</f>
        <v>0</v>
      </c>
      <c r="S190" s="31">
        <f>-'Frozen_Data'!S190</f>
        <v>0</v>
      </c>
    </row>
    <row r="191" ht="28" customHeight="1">
      <c r="A191" s="2" t="str">
        <v>P25.SALARY</v>
      </c>
      <c r="B191" s="6" t="str">
        <v>Salaries</v>
      </c>
      <c r="C191" s="2" t="str">
        <v>SALES</v>
      </c>
      <c r="D191" s="2" t="str">
        <v>People costs</v>
      </c>
      <c r="E191" s="32">
        <f>SUM(H191:S191)</f>
        <v>0</v>
      </c>
      <c r="F191" s="6" t="str">
        <v>Account GL.PEOPLE.SALARY; D10 People!H299 (P25.SALARY), Base, frozen 13 October 2026; signed P&amp;L</v>
      </c>
      <c r="G191" s="2"/>
      <c r="H191" s="31">
        <f>-'Frozen_Data'!H191</f>
        <v>0</v>
      </c>
      <c r="I191" s="31">
        <f>-'Frozen_Data'!I191</f>
        <v>0</v>
      </c>
      <c r="J191" s="31">
        <f>-'Frozen_Data'!J191</f>
        <v>0</v>
      </c>
      <c r="K191" s="31">
        <f>-'Frozen_Data'!K191</f>
        <v>0</v>
      </c>
      <c r="L191" s="31">
        <f>-'Frozen_Data'!L191</f>
        <v>0</v>
      </c>
      <c r="M191" s="31">
        <f>-'Frozen_Data'!M191</f>
        <v>0</v>
      </c>
      <c r="N191" s="31">
        <f>-'Frozen_Data'!N191</f>
        <v>0</v>
      </c>
      <c r="O191" s="31">
        <f>-'Frozen_Data'!O191</f>
        <v>0</v>
      </c>
      <c r="P191" s="31">
        <f>-'Frozen_Data'!P191</f>
        <v>0</v>
      </c>
      <c r="Q191" s="31">
        <f>-'Frozen_Data'!Q191</f>
        <v>0</v>
      </c>
      <c r="R191" s="31">
        <f>-'Frozen_Data'!R191</f>
        <v>0</v>
      </c>
      <c r="S191" s="31">
        <f>-'Frozen_Data'!S191</f>
        <v>0</v>
      </c>
    </row>
    <row r="192" ht="28" customHeight="1">
      <c r="A192" s="2" t="str">
        <v>P25.RV</v>
      </c>
      <c r="B192" s="6" t="str">
        <v>Employer pension insurance (RV)</v>
      </c>
      <c r="C192" s="2" t="str">
        <v>SALES</v>
      </c>
      <c r="D192" s="2" t="str">
        <v>People costs</v>
      </c>
      <c r="E192" s="32">
        <f>SUM(H192:S192)</f>
        <v>0</v>
      </c>
      <c r="F192" s="6" t="str">
        <v>Account GL.PEOPLE.RV; D10 People!H300 (P25.RV), Base, frozen 13 October 2026; signed P&amp;L</v>
      </c>
      <c r="G192" s="2"/>
      <c r="H192" s="31">
        <f>-'Frozen_Data'!H192</f>
        <v>0</v>
      </c>
      <c r="I192" s="31">
        <f>-'Frozen_Data'!I192</f>
        <v>0</v>
      </c>
      <c r="J192" s="31">
        <f>-'Frozen_Data'!J192</f>
        <v>0</v>
      </c>
      <c r="K192" s="31">
        <f>-'Frozen_Data'!K192</f>
        <v>0</v>
      </c>
      <c r="L192" s="31">
        <f>-'Frozen_Data'!L192</f>
        <v>0</v>
      </c>
      <c r="M192" s="31">
        <f>-'Frozen_Data'!M192</f>
        <v>0</v>
      </c>
      <c r="N192" s="31">
        <f>-'Frozen_Data'!N192</f>
        <v>0</v>
      </c>
      <c r="O192" s="31">
        <f>-'Frozen_Data'!O192</f>
        <v>0</v>
      </c>
      <c r="P192" s="31">
        <f>-'Frozen_Data'!P192</f>
        <v>0</v>
      </c>
      <c r="Q192" s="31">
        <f>-'Frozen_Data'!Q192</f>
        <v>0</v>
      </c>
      <c r="R192" s="31">
        <f>-'Frozen_Data'!R192</f>
        <v>0</v>
      </c>
      <c r="S192" s="31">
        <f>-'Frozen_Data'!S192</f>
        <v>0</v>
      </c>
    </row>
    <row r="193" ht="28" customHeight="1">
      <c r="A193" s="2" t="str">
        <v>P25.AV</v>
      </c>
      <c r="B193" s="6" t="str">
        <v>Employer unemployment insurance (AV)</v>
      </c>
      <c r="C193" s="2" t="str">
        <v>SALES</v>
      </c>
      <c r="D193" s="2" t="str">
        <v>People costs</v>
      </c>
      <c r="E193" s="32">
        <f>SUM(H193:S193)</f>
        <v>0</v>
      </c>
      <c r="F193" s="6" t="str">
        <v>Account GL.PEOPLE.AV; D10 People!H301 (P25.AV), Base, frozen 13 October 2026; signed P&amp;L</v>
      </c>
      <c r="G193" s="2"/>
      <c r="H193" s="31">
        <f>-'Frozen_Data'!H193</f>
        <v>0</v>
      </c>
      <c r="I193" s="31">
        <f>-'Frozen_Data'!I193</f>
        <v>0</v>
      </c>
      <c r="J193" s="31">
        <f>-'Frozen_Data'!J193</f>
        <v>0</v>
      </c>
      <c r="K193" s="31">
        <f>-'Frozen_Data'!K193</f>
        <v>0</v>
      </c>
      <c r="L193" s="31">
        <f>-'Frozen_Data'!L193</f>
        <v>0</v>
      </c>
      <c r="M193" s="31">
        <f>-'Frozen_Data'!M193</f>
        <v>0</v>
      </c>
      <c r="N193" s="31">
        <f>-'Frozen_Data'!N193</f>
        <v>0</v>
      </c>
      <c r="O193" s="31">
        <f>-'Frozen_Data'!O193</f>
        <v>0</v>
      </c>
      <c r="P193" s="31">
        <f>-'Frozen_Data'!P193</f>
        <v>0</v>
      </c>
      <c r="Q193" s="31">
        <f>-'Frozen_Data'!Q193</f>
        <v>0</v>
      </c>
      <c r="R193" s="31">
        <f>-'Frozen_Data'!R193</f>
        <v>0</v>
      </c>
      <c r="S193" s="31">
        <f>-'Frozen_Data'!S193</f>
        <v>0</v>
      </c>
    </row>
    <row r="194" ht="28" customHeight="1">
      <c r="A194" s="2" t="str">
        <v>P25.KV</v>
      </c>
      <c r="B194" s="6" t="str">
        <v>Employer health insurance (KV)</v>
      </c>
      <c r="C194" s="2" t="str">
        <v>SALES</v>
      </c>
      <c r="D194" s="2" t="str">
        <v>People costs</v>
      </c>
      <c r="E194" s="32">
        <f>SUM(H194:S194)</f>
        <v>0</v>
      </c>
      <c r="F194" s="6" t="str">
        <v>Account GL.PEOPLE.KV; D10 People!H302 (P25.KV), Base, frozen 13 October 2026; signed P&amp;L</v>
      </c>
      <c r="G194" s="2"/>
      <c r="H194" s="31">
        <f>-'Frozen_Data'!H194</f>
        <v>0</v>
      </c>
      <c r="I194" s="31">
        <f>-'Frozen_Data'!I194</f>
        <v>0</v>
      </c>
      <c r="J194" s="31">
        <f>-'Frozen_Data'!J194</f>
        <v>0</v>
      </c>
      <c r="K194" s="31">
        <f>-'Frozen_Data'!K194</f>
        <v>0</v>
      </c>
      <c r="L194" s="31">
        <f>-'Frozen_Data'!L194</f>
        <v>0</v>
      </c>
      <c r="M194" s="31">
        <f>-'Frozen_Data'!M194</f>
        <v>0</v>
      </c>
      <c r="N194" s="31">
        <f>-'Frozen_Data'!N194</f>
        <v>0</v>
      </c>
      <c r="O194" s="31">
        <f>-'Frozen_Data'!O194</f>
        <v>0</v>
      </c>
      <c r="P194" s="31">
        <f>-'Frozen_Data'!P194</f>
        <v>0</v>
      </c>
      <c r="Q194" s="31">
        <f>-'Frozen_Data'!Q194</f>
        <v>0</v>
      </c>
      <c r="R194" s="31">
        <f>-'Frozen_Data'!R194</f>
        <v>0</v>
      </c>
      <c r="S194" s="31">
        <f>-'Frozen_Data'!S194</f>
        <v>0</v>
      </c>
    </row>
    <row r="195" ht="28" customHeight="1">
      <c r="A195" s="2" t="str">
        <v>P25.PV</v>
      </c>
      <c r="B195" s="6" t="str">
        <v>Employer long-term care insurance (PV)</v>
      </c>
      <c r="C195" s="2" t="str">
        <v>SALES</v>
      </c>
      <c r="D195" s="2" t="str">
        <v>People costs</v>
      </c>
      <c r="E195" s="32">
        <f>SUM(H195:S195)</f>
        <v>0</v>
      </c>
      <c r="F195" s="6" t="str">
        <v>Account GL.PEOPLE.PV; D10 People!H303 (P25.PV), Base, frozen 13 October 2026; signed P&amp;L</v>
      </c>
      <c r="G195" s="2"/>
      <c r="H195" s="31">
        <f>-'Frozen_Data'!H195</f>
        <v>0</v>
      </c>
      <c r="I195" s="31">
        <f>-'Frozen_Data'!I195</f>
        <v>0</v>
      </c>
      <c r="J195" s="31">
        <f>-'Frozen_Data'!J195</f>
        <v>0</v>
      </c>
      <c r="K195" s="31">
        <f>-'Frozen_Data'!K195</f>
        <v>0</v>
      </c>
      <c r="L195" s="31">
        <f>-'Frozen_Data'!L195</f>
        <v>0</v>
      </c>
      <c r="M195" s="31">
        <f>-'Frozen_Data'!M195</f>
        <v>0</v>
      </c>
      <c r="N195" s="31">
        <f>-'Frozen_Data'!N195</f>
        <v>0</v>
      </c>
      <c r="O195" s="31">
        <f>-'Frozen_Data'!O195</f>
        <v>0</v>
      </c>
      <c r="P195" s="31">
        <f>-'Frozen_Data'!P195</f>
        <v>0</v>
      </c>
      <c r="Q195" s="31">
        <f>-'Frozen_Data'!Q195</f>
        <v>0</v>
      </c>
      <c r="R195" s="31">
        <f>-'Frozen_Data'!R195</f>
        <v>0</v>
      </c>
      <c r="S195" s="31">
        <f>-'Frozen_Data'!S195</f>
        <v>0</v>
      </c>
    </row>
    <row r="196" ht="28" customHeight="1">
      <c r="A196" s="2" t="str">
        <v>P25.U1</v>
      </c>
      <c r="B196" s="6" t="str">
        <v>Sick-pay levy (U1)</v>
      </c>
      <c r="C196" s="2" t="str">
        <v>SALES</v>
      </c>
      <c r="D196" s="2" t="str">
        <v>People costs</v>
      </c>
      <c r="E196" s="32">
        <f>SUM(H196:S196)</f>
        <v>0</v>
      </c>
      <c r="F196" s="6" t="str">
        <v>Account GL.PEOPLE.U1; D10 People!H304 (P25.U1), Base, frozen 13 October 2026; signed P&amp;L</v>
      </c>
      <c r="G196" s="2"/>
      <c r="H196" s="31">
        <f>-'Frozen_Data'!H196</f>
        <v>0</v>
      </c>
      <c r="I196" s="31">
        <f>-'Frozen_Data'!I196</f>
        <v>0</v>
      </c>
      <c r="J196" s="31">
        <f>-'Frozen_Data'!J196</f>
        <v>0</v>
      </c>
      <c r="K196" s="31">
        <f>-'Frozen_Data'!K196</f>
        <v>0</v>
      </c>
      <c r="L196" s="31">
        <f>-'Frozen_Data'!L196</f>
        <v>0</v>
      </c>
      <c r="M196" s="31">
        <f>-'Frozen_Data'!M196</f>
        <v>0</v>
      </c>
      <c r="N196" s="31">
        <f>-'Frozen_Data'!N196</f>
        <v>0</v>
      </c>
      <c r="O196" s="31">
        <f>-'Frozen_Data'!O196</f>
        <v>0</v>
      </c>
      <c r="P196" s="31">
        <f>-'Frozen_Data'!P196</f>
        <v>0</v>
      </c>
      <c r="Q196" s="31">
        <f>-'Frozen_Data'!Q196</f>
        <v>0</v>
      </c>
      <c r="R196" s="31">
        <f>-'Frozen_Data'!R196</f>
        <v>0</v>
      </c>
      <c r="S196" s="31">
        <f>-'Frozen_Data'!S196</f>
        <v>0</v>
      </c>
    </row>
    <row r="197" ht="28" customHeight="1">
      <c r="A197" s="2" t="str">
        <v>P25.U2</v>
      </c>
      <c r="B197" s="6" t="str">
        <v>Maternity levy (U2)</v>
      </c>
      <c r="C197" s="2" t="str">
        <v>SALES</v>
      </c>
      <c r="D197" s="2" t="str">
        <v>People costs</v>
      </c>
      <c r="E197" s="32">
        <f>SUM(H197:S197)</f>
        <v>0</v>
      </c>
      <c r="F197" s="6" t="str">
        <v>Account GL.PEOPLE.U2; D10 People!H305 (P25.U2), Base, frozen 13 October 2026; signed P&amp;L</v>
      </c>
      <c r="G197" s="2"/>
      <c r="H197" s="31">
        <f>-'Frozen_Data'!H197</f>
        <v>0</v>
      </c>
      <c r="I197" s="31">
        <f>-'Frozen_Data'!I197</f>
        <v>0</v>
      </c>
      <c r="J197" s="31">
        <f>-'Frozen_Data'!J197</f>
        <v>0</v>
      </c>
      <c r="K197" s="31">
        <f>-'Frozen_Data'!K197</f>
        <v>0</v>
      </c>
      <c r="L197" s="31">
        <f>-'Frozen_Data'!L197</f>
        <v>0</v>
      </c>
      <c r="M197" s="31">
        <f>-'Frozen_Data'!M197</f>
        <v>0</v>
      </c>
      <c r="N197" s="31">
        <f>-'Frozen_Data'!N197</f>
        <v>0</v>
      </c>
      <c r="O197" s="31">
        <f>-'Frozen_Data'!O197</f>
        <v>0</v>
      </c>
      <c r="P197" s="31">
        <f>-'Frozen_Data'!P197</f>
        <v>0</v>
      </c>
      <c r="Q197" s="31">
        <f>-'Frozen_Data'!Q197</f>
        <v>0</v>
      </c>
      <c r="R197" s="31">
        <f>-'Frozen_Data'!R197</f>
        <v>0</v>
      </c>
      <c r="S197" s="31">
        <f>-'Frozen_Data'!S197</f>
        <v>0</v>
      </c>
    </row>
    <row r="198" ht="28" customHeight="1">
      <c r="A198" s="2" t="str">
        <v>P25.INSOLV</v>
      </c>
      <c r="B198" s="6" t="str">
        <v>Insolvency levy</v>
      </c>
      <c r="C198" s="2" t="str">
        <v>SALES</v>
      </c>
      <c r="D198" s="2" t="str">
        <v>People costs</v>
      </c>
      <c r="E198" s="32">
        <f>SUM(H198:S198)</f>
        <v>0</v>
      </c>
      <c r="F198" s="6" t="str">
        <v>Account GL.PEOPLE.INSOLV; D10 People!H306 (P25.INSOLV), Base, frozen 13 October 2026; signed P&amp;L</v>
      </c>
      <c r="G198" s="2"/>
      <c r="H198" s="31">
        <f>-'Frozen_Data'!H198</f>
        <v>0</v>
      </c>
      <c r="I198" s="31">
        <f>-'Frozen_Data'!I198</f>
        <v>0</v>
      </c>
      <c r="J198" s="31">
        <f>-'Frozen_Data'!J198</f>
        <v>0</v>
      </c>
      <c r="K198" s="31">
        <f>-'Frozen_Data'!K198</f>
        <v>0</v>
      </c>
      <c r="L198" s="31">
        <f>-'Frozen_Data'!L198</f>
        <v>0</v>
      </c>
      <c r="M198" s="31">
        <f>-'Frozen_Data'!M198</f>
        <v>0</v>
      </c>
      <c r="N198" s="31">
        <f>-'Frozen_Data'!N198</f>
        <v>0</v>
      </c>
      <c r="O198" s="31">
        <f>-'Frozen_Data'!O198</f>
        <v>0</v>
      </c>
      <c r="P198" s="31">
        <f>-'Frozen_Data'!P198</f>
        <v>0</v>
      </c>
      <c r="Q198" s="31">
        <f>-'Frozen_Data'!Q198</f>
        <v>0</v>
      </c>
      <c r="R198" s="31">
        <f>-'Frozen_Data'!R198</f>
        <v>0</v>
      </c>
      <c r="S198" s="31">
        <f>-'Frozen_Data'!S198</f>
        <v>0</v>
      </c>
    </row>
    <row r="199" ht="28" customHeight="1">
      <c r="A199" s="2" t="str">
        <v>P25.BG</v>
      </c>
      <c r="B199" s="6" t="str">
        <v>Statutory accident insurance (BG)</v>
      </c>
      <c r="C199" s="2" t="str">
        <v>SALES</v>
      </c>
      <c r="D199" s="2" t="str">
        <v>People costs</v>
      </c>
      <c r="E199" s="32">
        <f>SUM(H199:S199)</f>
        <v>0</v>
      </c>
      <c r="F199" s="6" t="str">
        <v>Account GL.PEOPLE.BG; D10 People!H307 (P25.BG), Base, frozen 13 October 2026; signed P&amp;L</v>
      </c>
      <c r="G199" s="2"/>
      <c r="H199" s="31">
        <f>-'Frozen_Data'!H199</f>
        <v>0</v>
      </c>
      <c r="I199" s="31">
        <f>-'Frozen_Data'!I199</f>
        <v>0</v>
      </c>
      <c r="J199" s="31">
        <f>-'Frozen_Data'!J199</f>
        <v>0</v>
      </c>
      <c r="K199" s="31">
        <f>-'Frozen_Data'!K199</f>
        <v>0</v>
      </c>
      <c r="L199" s="31">
        <f>-'Frozen_Data'!L199</f>
        <v>0</v>
      </c>
      <c r="M199" s="31">
        <f>-'Frozen_Data'!M199</f>
        <v>0</v>
      </c>
      <c r="N199" s="31">
        <f>-'Frozen_Data'!N199</f>
        <v>0</v>
      </c>
      <c r="O199" s="31">
        <f>-'Frozen_Data'!O199</f>
        <v>0</v>
      </c>
      <c r="P199" s="31">
        <f>-'Frozen_Data'!P199</f>
        <v>0</v>
      </c>
      <c r="Q199" s="31">
        <f>-'Frozen_Data'!Q199</f>
        <v>0</v>
      </c>
      <c r="R199" s="31">
        <f>-'Frozen_Data'!R199</f>
        <v>0</v>
      </c>
      <c r="S199" s="31">
        <f>-'Frozen_Data'!S199</f>
        <v>0</v>
      </c>
    </row>
    <row r="200" ht="28" customHeight="1">
      <c r="A200" s="2" t="str">
        <v>P25.RECRUIT</v>
      </c>
      <c r="B200" s="6" t="str">
        <v>Recruiting costs</v>
      </c>
      <c r="C200" s="2" t="str">
        <v>SALES</v>
      </c>
      <c r="D200" s="2" t="str">
        <v>Operating expenses</v>
      </c>
      <c r="E200" s="32">
        <f>SUM(H200:S200)</f>
        <v>0</v>
      </c>
      <c r="F200" s="6" t="str">
        <v>Account GL.OPEX.PPL.RECRUIT; D10 People!H310 (P25.RECRUIT), Base, frozen 13 October 2026; signed P&amp;L</v>
      </c>
      <c r="G200" s="2"/>
      <c r="H200" s="31">
        <f>-'Frozen_Data'!H200</f>
        <v>0</v>
      </c>
      <c r="I200" s="31">
        <f>-'Frozen_Data'!I200</f>
        <v>0</v>
      </c>
      <c r="J200" s="31">
        <f>-'Frozen_Data'!J200</f>
        <v>0</v>
      </c>
      <c r="K200" s="31">
        <f>-'Frozen_Data'!K200</f>
        <v>0</v>
      </c>
      <c r="L200" s="31">
        <f>-'Frozen_Data'!L200</f>
        <v>0</v>
      </c>
      <c r="M200" s="31">
        <f>-'Frozen_Data'!M200</f>
        <v>0</v>
      </c>
      <c r="N200" s="31">
        <f>-'Frozen_Data'!N200</f>
        <v>0</v>
      </c>
      <c r="O200" s="31">
        <f>-'Frozen_Data'!O200</f>
        <v>0</v>
      </c>
      <c r="P200" s="31">
        <f>-'Frozen_Data'!P200</f>
        <v>0</v>
      </c>
      <c r="Q200" s="31">
        <f>-'Frozen_Data'!Q200</f>
        <v>0</v>
      </c>
      <c r="R200" s="31">
        <f>-'Frozen_Data'!R200</f>
        <v>0</v>
      </c>
      <c r="S200" s="31">
        <f>-'Frozen_Data'!S200</f>
        <v>0</v>
      </c>
    </row>
    <row r="201" ht="28" customHeight="1">
      <c r="A201" s="2" t="str">
        <v>P25.SOFTWARE</v>
      </c>
      <c r="B201" s="6" t="str">
        <v>Employee software and AI tools</v>
      </c>
      <c r="C201" s="2" t="str">
        <v>SALES</v>
      </c>
      <c r="D201" s="2" t="str">
        <v>Operating expenses</v>
      </c>
      <c r="E201" s="32">
        <f>SUM(H201:S201)</f>
        <v>0</v>
      </c>
      <c r="F201" s="6" t="str">
        <v>Account GL.OPEX.PPL.SW; D10 People!H311 (P25.SOFTWARE), Base, frozen 13 October 2026; signed P&amp;L</v>
      </c>
      <c r="G201" s="2"/>
      <c r="H201" s="31">
        <f>-'Frozen_Data'!H201</f>
        <v>0</v>
      </c>
      <c r="I201" s="31">
        <f>-'Frozen_Data'!I201</f>
        <v>0</v>
      </c>
      <c r="J201" s="31">
        <f>-'Frozen_Data'!J201</f>
        <v>0</v>
      </c>
      <c r="K201" s="31">
        <f>-'Frozen_Data'!K201</f>
        <v>0</v>
      </c>
      <c r="L201" s="31">
        <f>-'Frozen_Data'!L201</f>
        <v>0</v>
      </c>
      <c r="M201" s="31">
        <f>-'Frozen_Data'!M201</f>
        <v>0</v>
      </c>
      <c r="N201" s="31">
        <f>-'Frozen_Data'!N201</f>
        <v>0</v>
      </c>
      <c r="O201" s="31">
        <f>-'Frozen_Data'!O201</f>
        <v>0</v>
      </c>
      <c r="P201" s="31">
        <f>-'Frozen_Data'!P201</f>
        <v>0</v>
      </c>
      <c r="Q201" s="31">
        <f>-'Frozen_Data'!Q201</f>
        <v>0</v>
      </c>
      <c r="R201" s="31">
        <f>-'Frozen_Data'!R201</f>
        <v>0</v>
      </c>
      <c r="S201" s="31">
        <f>-'Frozen_Data'!S201</f>
        <v>0</v>
      </c>
    </row>
    <row r="202" ht="28" customHeight="1">
      <c r="A202" s="2" t="str">
        <v>P25.DEPR</v>
      </c>
      <c r="B202" s="6" t="str">
        <v>Depreciation, IT equipment</v>
      </c>
      <c r="C202" s="2" t="str">
        <v>SALES</v>
      </c>
      <c r="D202" s="2" t="str">
        <v>Depreciation</v>
      </c>
      <c r="E202" s="32">
        <f>SUM(H202:S202)</f>
        <v>0</v>
      </c>
      <c r="F202" s="6" t="str">
        <v>Account GL.DEPR.IT; D10 Capex!H95 (P25.DEPRECIATION), Base, frozen 13 October 2026; signed P&amp;L</v>
      </c>
      <c r="G202" s="2"/>
      <c r="H202" s="31">
        <f>-'Frozen_Data'!H202</f>
        <v>0</v>
      </c>
      <c r="I202" s="31">
        <f>-'Frozen_Data'!I202</f>
        <v>0</v>
      </c>
      <c r="J202" s="31">
        <f>-'Frozen_Data'!J202</f>
        <v>0</v>
      </c>
      <c r="K202" s="31">
        <f>-'Frozen_Data'!K202</f>
        <v>0</v>
      </c>
      <c r="L202" s="31">
        <f>-'Frozen_Data'!L202</f>
        <v>0</v>
      </c>
      <c r="M202" s="31">
        <f>-'Frozen_Data'!M202</f>
        <v>0</v>
      </c>
      <c r="N202" s="31">
        <f>-'Frozen_Data'!N202</f>
        <v>0</v>
      </c>
      <c r="O202" s="31">
        <f>-'Frozen_Data'!O202</f>
        <v>0</v>
      </c>
      <c r="P202" s="31">
        <f>-'Frozen_Data'!P202</f>
        <v>0</v>
      </c>
      <c r="Q202" s="31">
        <f>-'Frozen_Data'!Q202</f>
        <v>0</v>
      </c>
      <c r="R202" s="31">
        <f>-'Frozen_Data'!R202</f>
        <v>0</v>
      </c>
      <c r="S202" s="31">
        <f>-'Frozen_Data'!S202</f>
        <v>0</v>
      </c>
    </row>
    <row r="203" ht="28" customHeight="1">
      <c r="A203" s="2" t="str">
        <v>GL.REV.R1</v>
      </c>
      <c r="B203" s="6" t="str">
        <v>Revenue: subscriptions</v>
      </c>
      <c r="C203" s="2" t="str">
        <v>CORP</v>
      </c>
      <c r="D203" s="2" t="str">
        <v>Revenue</v>
      </c>
      <c r="E203" s="32">
        <f>SUM(H203:S203)</f>
        <v>5880.88602235639</v>
      </c>
      <c r="F203" s="6" t="str">
        <v>Account GL.REV.R1; D10 PnL!H11 (PNL.R1), Base, frozen 13 October 2026; signed P&amp;L</v>
      </c>
      <c r="G203" s="2"/>
      <c r="H203" s="31">
        <f>'Frozen_Data'!H203</f>
        <v>0</v>
      </c>
      <c r="I203" s="31">
        <f>'Frozen_Data'!I203</f>
        <v>0</v>
      </c>
      <c r="J203" s="31">
        <f>'Frozen_Data'!J203</f>
        <v>0</v>
      </c>
      <c r="K203" s="31">
        <f>'Frozen_Data'!K203</f>
        <v>0</v>
      </c>
      <c r="L203" s="31">
        <f>'Frozen_Data'!L203</f>
        <v>0</v>
      </c>
      <c r="M203" s="31">
        <f>'Frozen_Data'!M203</f>
        <v>0</v>
      </c>
      <c r="N203" s="31">
        <f>'Frozen_Data'!N203</f>
        <v>0</v>
      </c>
      <c r="O203" s="31">
        <f>'Frozen_Data'!O203</f>
        <v>0</v>
      </c>
      <c r="P203" s="31">
        <f>'Frozen_Data'!P203</f>
        <v>0</v>
      </c>
      <c r="Q203" s="31">
        <f>'Frozen_Data'!Q203</f>
        <v>1070.0495742857142</v>
      </c>
      <c r="R203" s="31">
        <f>'Frozen_Data'!R203</f>
        <v>1963.150451806689</v>
      </c>
      <c r="S203" s="31">
        <f>'Frozen_Data'!S203</f>
        <v>2847.685996263986</v>
      </c>
    </row>
    <row r="204" ht="28" customHeight="1">
      <c r="A204" s="2" t="str">
        <v>GL.REV.R2</v>
      </c>
      <c r="B204" s="6" t="str">
        <v>Revenue: copy-trading fees</v>
      </c>
      <c r="C204" s="2" t="str">
        <v>CORP</v>
      </c>
      <c r="D204" s="2" t="str">
        <v>Revenue</v>
      </c>
      <c r="E204" s="32">
        <f>SUM(H204:S204)</f>
        <v>0</v>
      </c>
      <c r="F204" s="6" t="str">
        <v>Account GL.REV.R2; D10 PnL!H12 (PNL.R2), Base, frozen 13 October 2026; signed P&amp;L</v>
      </c>
      <c r="G204" s="2"/>
      <c r="H204" s="31">
        <f>'Frozen_Data'!H204</f>
        <v>0</v>
      </c>
      <c r="I204" s="31">
        <f>'Frozen_Data'!I204</f>
        <v>0</v>
      </c>
      <c r="J204" s="31">
        <f>'Frozen_Data'!J204</f>
        <v>0</v>
      </c>
      <c r="K204" s="31">
        <f>'Frozen_Data'!K204</f>
        <v>0</v>
      </c>
      <c r="L204" s="31">
        <f>'Frozen_Data'!L204</f>
        <v>0</v>
      </c>
      <c r="M204" s="31">
        <f>'Frozen_Data'!M204</f>
        <v>0</v>
      </c>
      <c r="N204" s="31">
        <f>'Frozen_Data'!N204</f>
        <v>0</v>
      </c>
      <c r="O204" s="31">
        <f>'Frozen_Data'!O204</f>
        <v>0</v>
      </c>
      <c r="P204" s="31">
        <f>'Frozen_Data'!P204</f>
        <v>0</v>
      </c>
      <c r="Q204" s="31">
        <f>'Frozen_Data'!Q204</f>
        <v>0</v>
      </c>
      <c r="R204" s="31">
        <f>'Frozen_Data'!R204</f>
        <v>0</v>
      </c>
      <c r="S204" s="31">
        <f>'Frozen_Data'!S204</f>
        <v>0</v>
      </c>
    </row>
    <row r="205" ht="28" customHeight="1">
      <c r="A205" s="2" t="str">
        <v>GL.REV.R3</v>
      </c>
      <c r="B205" s="6" t="str">
        <v>Revenue: exchange affiliate commissions</v>
      </c>
      <c r="C205" s="2" t="str">
        <v>CORP</v>
      </c>
      <c r="D205" s="2" t="str">
        <v>Revenue</v>
      </c>
      <c r="E205" s="32">
        <f>SUM(H205:S205)</f>
        <v>0</v>
      </c>
      <c r="F205" s="6" t="str">
        <v>Account GL.REV.R3; D10 PnL!H13 (PNL.R3), Base, frozen 13 October 2026; signed P&amp;L</v>
      </c>
      <c r="G205" s="2"/>
      <c r="H205" s="31">
        <f>'Frozen_Data'!H205</f>
        <v>0</v>
      </c>
      <c r="I205" s="31">
        <f>'Frozen_Data'!I205</f>
        <v>0</v>
      </c>
      <c r="J205" s="31">
        <f>'Frozen_Data'!J205</f>
        <v>0</v>
      </c>
      <c r="K205" s="31">
        <f>'Frozen_Data'!K205</f>
        <v>0</v>
      </c>
      <c r="L205" s="31">
        <f>'Frozen_Data'!L205</f>
        <v>0</v>
      </c>
      <c r="M205" s="31">
        <f>'Frozen_Data'!M205</f>
        <v>0</v>
      </c>
      <c r="N205" s="31">
        <f>'Frozen_Data'!N205</f>
        <v>0</v>
      </c>
      <c r="O205" s="31">
        <f>'Frozen_Data'!O205</f>
        <v>0</v>
      </c>
      <c r="P205" s="31">
        <f>'Frozen_Data'!P205</f>
        <v>0</v>
      </c>
      <c r="Q205" s="31">
        <f>'Frozen_Data'!Q205</f>
        <v>0</v>
      </c>
      <c r="R205" s="31">
        <f>'Frozen_Data'!R205</f>
        <v>0</v>
      </c>
      <c r="S205" s="31">
        <f>'Frozen_Data'!S205</f>
        <v>0</v>
      </c>
    </row>
    <row r="206" ht="28" customHeight="1">
      <c r="A206" s="2" t="str">
        <v>GL.REV.R7_SEATS</v>
      </c>
      <c r="B206" s="6" t="str">
        <v>Revenue: B2B licence seats</v>
      </c>
      <c r="C206" s="2" t="str">
        <v>CORP</v>
      </c>
      <c r="D206" s="2" t="str">
        <v>Revenue</v>
      </c>
      <c r="E206" s="32">
        <f>SUM(H206:S206)</f>
        <v>0</v>
      </c>
      <c r="F206" s="6" t="str">
        <v>Account GL.REV.R7_SEATS; D10 B2B!H15 (B2B.SEAT_REV), Base, frozen 13 October 2026; signed P&amp;L</v>
      </c>
      <c r="G206" s="2"/>
      <c r="H206" s="31">
        <f>'Frozen_Data'!H206</f>
        <v>0</v>
      </c>
      <c r="I206" s="31">
        <f>'Frozen_Data'!I206</f>
        <v>0</v>
      </c>
      <c r="J206" s="31">
        <f>'Frozen_Data'!J206</f>
        <v>0</v>
      </c>
      <c r="K206" s="31">
        <f>'Frozen_Data'!K206</f>
        <v>0</v>
      </c>
      <c r="L206" s="31">
        <f>'Frozen_Data'!L206</f>
        <v>0</v>
      </c>
      <c r="M206" s="31">
        <f>'Frozen_Data'!M206</f>
        <v>0</v>
      </c>
      <c r="N206" s="31">
        <f>'Frozen_Data'!N206</f>
        <v>0</v>
      </c>
      <c r="O206" s="31">
        <f>'Frozen_Data'!O206</f>
        <v>0</v>
      </c>
      <c r="P206" s="31">
        <f>'Frozen_Data'!P206</f>
        <v>0</v>
      </c>
      <c r="Q206" s="31">
        <f>'Frozen_Data'!Q206</f>
        <v>0</v>
      </c>
      <c r="R206" s="31">
        <f>'Frozen_Data'!R206</f>
        <v>0</v>
      </c>
      <c r="S206" s="31">
        <f>'Frozen_Data'!S206</f>
        <v>0</v>
      </c>
    </row>
    <row r="207" ht="28" customHeight="1">
      <c r="A207" s="2" t="str">
        <v>GL.REV.R7_ONBOARD</v>
      </c>
      <c r="B207" s="6" t="str">
        <v>Revenue: B2B onboarding fees</v>
      </c>
      <c r="C207" s="2" t="str">
        <v>CORP</v>
      </c>
      <c r="D207" s="2" t="str">
        <v>Revenue</v>
      </c>
      <c r="E207" s="32">
        <f>SUM(H207:S207)</f>
        <v>0</v>
      </c>
      <c r="F207" s="6" t="str">
        <v>Account GL.REV.R7_ONBOARD; D10 B2B!H17 (B2B.ONBOARD_REV), Base, frozen 13 October 2026; signed P&amp;L</v>
      </c>
      <c r="G207" s="2"/>
      <c r="H207" s="31">
        <f>'Frozen_Data'!H207</f>
        <v>0</v>
      </c>
      <c r="I207" s="31">
        <f>'Frozen_Data'!I207</f>
        <v>0</v>
      </c>
      <c r="J207" s="31">
        <f>'Frozen_Data'!J207</f>
        <v>0</v>
      </c>
      <c r="K207" s="31">
        <f>'Frozen_Data'!K207</f>
        <v>0</v>
      </c>
      <c r="L207" s="31">
        <f>'Frozen_Data'!L207</f>
        <v>0</v>
      </c>
      <c r="M207" s="31">
        <f>'Frozen_Data'!M207</f>
        <v>0</v>
      </c>
      <c r="N207" s="31">
        <f>'Frozen_Data'!N207</f>
        <v>0</v>
      </c>
      <c r="O207" s="31">
        <f>'Frozen_Data'!O207</f>
        <v>0</v>
      </c>
      <c r="P207" s="31">
        <f>'Frozen_Data'!P207</f>
        <v>0</v>
      </c>
      <c r="Q207" s="31">
        <f>'Frozen_Data'!Q207</f>
        <v>0</v>
      </c>
      <c r="R207" s="31">
        <f>'Frozen_Data'!R207</f>
        <v>0</v>
      </c>
      <c r="S207" s="31">
        <f>'Frozen_Data'!S207</f>
        <v>0</v>
      </c>
    </row>
    <row r="208" ht="28" customHeight="1">
      <c r="A208" s="2" t="str">
        <v>GL.FIN.NOTE_INTEREST</v>
      </c>
      <c r="B208" s="6" t="str">
        <v>Interest expense, convertible note</v>
      </c>
      <c r="C208" s="2" t="str">
        <v>CORP</v>
      </c>
      <c r="D208" s="2" t="str">
        <v>Convertible note interest</v>
      </c>
      <c r="E208" s="32">
        <f>SUM(H208:S208)</f>
        <v>-29166.666666666668</v>
      </c>
      <c r="F208" s="6" t="str">
        <v>Account GL.FIN.NOTE_INTEREST; D10 Funding!H46 (FUND.NOTE_EXPENSE), Base, frozen 13 October 2026; signed P&amp;L</v>
      </c>
      <c r="G208" s="2"/>
      <c r="H208" s="31">
        <f>-'Frozen_Data'!H208</f>
        <v>-4166.666666666667</v>
      </c>
      <c r="I208" s="31">
        <f>-'Frozen_Data'!I208</f>
        <v>-4166.666666666667</v>
      </c>
      <c r="J208" s="31">
        <f>-'Frozen_Data'!J208</f>
        <v>-4166.666666666667</v>
      </c>
      <c r="K208" s="31">
        <f>-'Frozen_Data'!K208</f>
        <v>-4166.666666666667</v>
      </c>
      <c r="L208" s="31">
        <f>-'Frozen_Data'!L208</f>
        <v>-4166.666666666667</v>
      </c>
      <c r="M208" s="31">
        <f>-'Frozen_Data'!M208</f>
        <v>-4166.666666666667</v>
      </c>
      <c r="N208" s="31">
        <f>-'Frozen_Data'!N208</f>
        <v>-4166.666666666667</v>
      </c>
      <c r="O208" s="31">
        <f>-'Frozen_Data'!O208</f>
        <v>0</v>
      </c>
      <c r="P208" s="31">
        <f>-'Frozen_Data'!P208</f>
        <v>0</v>
      </c>
      <c r="Q208" s="31">
        <f>-'Frozen_Data'!Q208</f>
        <v>0</v>
      </c>
      <c r="R208" s="31">
        <f>-'Frozen_Data'!R208</f>
        <v>0</v>
      </c>
      <c r="S208" s="31">
        <f>-'Frozen_Data'!S208</f>
        <v>0</v>
      </c>
    </row>
    <row r="209" ht="28" customHeight="1">
      <c r="A209" s="2" t="str">
        <v>GL.FIN.DEP_INTEREST</v>
      </c>
      <c r="B209" s="6" t="str">
        <v>Interest income on deposits</v>
      </c>
      <c r="C209" s="2" t="str">
        <v>CORP</v>
      </c>
      <c r="D209" s="2" t="str">
        <v>Interest income on deposits</v>
      </c>
      <c r="E209" s="32">
        <f>SUM(H209:S209)</f>
        <v>26844.91748302429</v>
      </c>
      <c r="F209" s="6" t="str">
        <v>Account GL.FIN.DEP_INTEREST; D10 PnL!H23 (PNL.DEP_INTEREST), Base, frozen 13 October 2026; signed P&amp;L</v>
      </c>
      <c r="G209" s="2"/>
      <c r="H209" s="31">
        <f>'Frozen_Data'!H209</f>
        <v>0</v>
      </c>
      <c r="I209" s="31">
        <f>'Frozen_Data'!I209</f>
        <v>1255.7951734375</v>
      </c>
      <c r="J209" s="31">
        <f>'Frozen_Data'!J209</f>
        <v>1173.567740382238</v>
      </c>
      <c r="K209" s="31">
        <f>'Frozen_Data'!K209</f>
        <v>1087.1965188077158</v>
      </c>
      <c r="L209" s="31">
        <f>'Frozen_Data'!L209</f>
        <v>979.8132066437256</v>
      </c>
      <c r="M209" s="31">
        <f>'Frozen_Data'!M209</f>
        <v>828.9255757712936</v>
      </c>
      <c r="N209" s="31">
        <f>'Frozen_Data'!N209</f>
        <v>691.219710360271</v>
      </c>
      <c r="O209" s="31">
        <f>'Frozen_Data'!O209</f>
        <v>567.7279626174845</v>
      </c>
      <c r="P209" s="31">
        <f>'Frozen_Data'!P209</f>
        <v>5367.33526269002</v>
      </c>
      <c r="Q209" s="31">
        <f>'Frozen_Data'!Q209</f>
        <v>5183.925070012646</v>
      </c>
      <c r="R209" s="31">
        <f>'Frozen_Data'!R209</f>
        <v>4980.470055255518</v>
      </c>
      <c r="S209" s="31">
        <f>'Frozen_Data'!S209</f>
        <v>4728.941207045876</v>
      </c>
    </row>
    <row r="210" ht="28" customHeight="1">
      <c r="A210" s="2" t="str">
        <v>GL.TAX.KST</v>
      </c>
      <c r="B210" s="6" t="str">
        <v>Corporate income tax (KSt)</v>
      </c>
      <c r="C210" s="2" t="str">
        <v>CORP</v>
      </c>
      <c r="D210" s="2" t="str">
        <v>Income tax</v>
      </c>
      <c r="E210" s="32">
        <f>SUM(H210:S210)</f>
        <v>0</v>
      </c>
      <c r="F210" s="6" t="str">
        <v>Account GL.TAX.KST; D10 Tax!H27 (TAX.KST), Base, frozen 13 October 2026; signed P&amp;L</v>
      </c>
      <c r="G210" s="2"/>
      <c r="H210" s="31">
        <f>-'Frozen_Data'!H210</f>
        <v>0</v>
      </c>
      <c r="I210" s="31">
        <f>-'Frozen_Data'!I210</f>
        <v>0</v>
      </c>
      <c r="J210" s="31">
        <f>-'Frozen_Data'!J210</f>
        <v>0</v>
      </c>
      <c r="K210" s="31">
        <f>-'Frozen_Data'!K210</f>
        <v>0</v>
      </c>
      <c r="L210" s="31">
        <f>-'Frozen_Data'!L210</f>
        <v>0</v>
      </c>
      <c r="M210" s="31">
        <f>-'Frozen_Data'!M210</f>
        <v>0</v>
      </c>
      <c r="N210" s="31">
        <f>-'Frozen_Data'!N210</f>
        <v>0</v>
      </c>
      <c r="O210" s="31">
        <f>-'Frozen_Data'!O210</f>
        <v>0</v>
      </c>
      <c r="P210" s="31">
        <f>-'Frozen_Data'!P210</f>
        <v>0</v>
      </c>
      <c r="Q210" s="31">
        <f>-'Frozen_Data'!Q210</f>
        <v>0</v>
      </c>
      <c r="R210" s="31">
        <f>-'Frozen_Data'!R210</f>
        <v>0</v>
      </c>
      <c r="S210" s="31">
        <f>-'Frozen_Data'!S210</f>
        <v>0</v>
      </c>
    </row>
    <row r="211" ht="28" customHeight="1">
      <c r="A211" s="2" t="str">
        <v>GL.TAX.SOLI</v>
      </c>
      <c r="B211" s="6" t="str">
        <v>Solidarity surcharge</v>
      </c>
      <c r="C211" s="2" t="str">
        <v>CORP</v>
      </c>
      <c r="D211" s="2" t="str">
        <v>Income tax</v>
      </c>
      <c r="E211" s="32">
        <f>SUM(H211:S211)</f>
        <v>0</v>
      </c>
      <c r="F211" s="6" t="str">
        <v>Account GL.TAX.SOLI; D10 Tax!H34 (TAX.SOLI), Base, frozen 13 October 2026; signed P&amp;L</v>
      </c>
      <c r="G211" s="2"/>
      <c r="H211" s="31">
        <f>-'Frozen_Data'!H211</f>
        <v>0</v>
      </c>
      <c r="I211" s="31">
        <f>-'Frozen_Data'!I211</f>
        <v>0</v>
      </c>
      <c r="J211" s="31">
        <f>-'Frozen_Data'!J211</f>
        <v>0</v>
      </c>
      <c r="K211" s="31">
        <f>-'Frozen_Data'!K211</f>
        <v>0</v>
      </c>
      <c r="L211" s="31">
        <f>-'Frozen_Data'!L211</f>
        <v>0</v>
      </c>
      <c r="M211" s="31">
        <f>-'Frozen_Data'!M211</f>
        <v>0</v>
      </c>
      <c r="N211" s="31">
        <f>-'Frozen_Data'!N211</f>
        <v>0</v>
      </c>
      <c r="O211" s="31">
        <f>-'Frozen_Data'!O211</f>
        <v>0</v>
      </c>
      <c r="P211" s="31">
        <f>-'Frozen_Data'!P211</f>
        <v>0</v>
      </c>
      <c r="Q211" s="31">
        <f>-'Frozen_Data'!Q211</f>
        <v>0</v>
      </c>
      <c r="R211" s="31">
        <f>-'Frozen_Data'!R211</f>
        <v>0</v>
      </c>
      <c r="S211" s="31">
        <f>-'Frozen_Data'!S211</f>
        <v>0</v>
      </c>
    </row>
    <row r="212" ht="28" customHeight="1">
      <c r="A212" s="2" t="str">
        <v>GL.TAX.GEWST</v>
      </c>
      <c r="B212" s="6" t="str">
        <v>Trade tax (GewSt)</v>
      </c>
      <c r="C212" s="2" t="str">
        <v>CORP</v>
      </c>
      <c r="D212" s="2" t="str">
        <v>Income tax</v>
      </c>
      <c r="E212" s="32">
        <f>SUM(H212:S212)</f>
        <v>0</v>
      </c>
      <c r="F212" s="6" t="str">
        <v>Account GL.TAX.GEWST; D10 Tax!H41 (TAX.GEWST), Base, frozen 13 October 2026; signed P&amp;L</v>
      </c>
      <c r="G212" s="2"/>
      <c r="H212" s="31">
        <f>-'Frozen_Data'!H212</f>
        <v>0</v>
      </c>
      <c r="I212" s="31">
        <f>-'Frozen_Data'!I212</f>
        <v>0</v>
      </c>
      <c r="J212" s="31">
        <f>-'Frozen_Data'!J212</f>
        <v>0</v>
      </c>
      <c r="K212" s="31">
        <f>-'Frozen_Data'!K212</f>
        <v>0</v>
      </c>
      <c r="L212" s="31">
        <f>-'Frozen_Data'!L212</f>
        <v>0</v>
      </c>
      <c r="M212" s="31">
        <f>-'Frozen_Data'!M212</f>
        <v>0</v>
      </c>
      <c r="N212" s="31">
        <f>-'Frozen_Data'!N212</f>
        <v>0</v>
      </c>
      <c r="O212" s="31">
        <f>-'Frozen_Data'!O212</f>
        <v>0</v>
      </c>
      <c r="P212" s="31">
        <f>-'Frozen_Data'!P212</f>
        <v>0</v>
      </c>
      <c r="Q212" s="31">
        <f>-'Frozen_Data'!Q212</f>
        <v>0</v>
      </c>
      <c r="R212" s="31">
        <f>-'Frozen_Data'!R212</f>
        <v>0</v>
      </c>
      <c r="S212" s="31">
        <f>-'Frozen_Data'!S212</f>
        <v>0</v>
      </c>
    </row>
    <row r="213" ht="28" customHeight="1">
      <c r="A213" s="2" t="str">
        <v>GL.OPEX.OPX.DESK</v>
      </c>
      <c r="B213" s="6" t="str">
        <v>Coworking desks</v>
      </c>
      <c r="C213" s="2" t="str">
        <v>CORP</v>
      </c>
      <c r="D213" s="2" t="str">
        <v>Operating expenses</v>
      </c>
      <c r="E213" s="32">
        <f>SUM(H213:S213)</f>
        <v>-31096</v>
      </c>
      <c r="F213" s="6" t="str">
        <v>Account GL.OPEX.OPX.DESK; D10 Opex!H12 (OPX.DESK), Base, frozen 13 October 2026; signed P&amp;L</v>
      </c>
      <c r="G213" s="2"/>
      <c r="H213" s="31">
        <f>-'Frozen_Data'!H213</f>
        <v>-897</v>
      </c>
      <c r="I213" s="31">
        <f>-'Frozen_Data'!I213</f>
        <v>-1196</v>
      </c>
      <c r="J213" s="31">
        <f>-'Frozen_Data'!J213</f>
        <v>-1495</v>
      </c>
      <c r="K213" s="31">
        <f>-'Frozen_Data'!K213</f>
        <v>-2093</v>
      </c>
      <c r="L213" s="31">
        <f>-'Frozen_Data'!L213</f>
        <v>-2392</v>
      </c>
      <c r="M213" s="31">
        <f>-'Frozen_Data'!M213</f>
        <v>-2392</v>
      </c>
      <c r="N213" s="31">
        <f>-'Frozen_Data'!N213</f>
        <v>-2392</v>
      </c>
      <c r="O213" s="31">
        <f>-'Frozen_Data'!O213</f>
        <v>-2990</v>
      </c>
      <c r="P213" s="31">
        <f>-'Frozen_Data'!P213</f>
        <v>-3588</v>
      </c>
      <c r="Q213" s="31">
        <f>-'Frozen_Data'!Q213</f>
        <v>-3887</v>
      </c>
      <c r="R213" s="31">
        <f>-'Frozen_Data'!R213</f>
        <v>-3887</v>
      </c>
      <c r="S213" s="31">
        <f>-'Frozen_Data'!S213</f>
        <v>-3887</v>
      </c>
    </row>
    <row r="214" ht="28" customHeight="1">
      <c r="A214" s="2" t="str">
        <v>GL.OPEX.OPX.OFFICE</v>
      </c>
      <c r="B214" s="6" t="str">
        <v>Office rent</v>
      </c>
      <c r="C214" s="2" t="str">
        <v>CORP</v>
      </c>
      <c r="D214" s="2" t="str">
        <v>Operating expenses</v>
      </c>
      <c r="E214" s="32">
        <f>SUM(H214:S214)</f>
        <v>0</v>
      </c>
      <c r="F214" s="6" t="str">
        <v>Account GL.OPEX.OPX.OFFICE; D10 Opex!H13 (OPX.OFFICE), Base, frozen 13 October 2026; signed P&amp;L</v>
      </c>
      <c r="G214" s="2"/>
      <c r="H214" s="31">
        <f>-'Frozen_Data'!H214</f>
        <v>0</v>
      </c>
      <c r="I214" s="31">
        <f>-'Frozen_Data'!I214</f>
        <v>0</v>
      </c>
      <c r="J214" s="31">
        <f>-'Frozen_Data'!J214</f>
        <v>0</v>
      </c>
      <c r="K214" s="31">
        <f>-'Frozen_Data'!K214</f>
        <v>0</v>
      </c>
      <c r="L214" s="31">
        <f>-'Frozen_Data'!L214</f>
        <v>0</v>
      </c>
      <c r="M214" s="31">
        <f>-'Frozen_Data'!M214</f>
        <v>0</v>
      </c>
      <c r="N214" s="31">
        <f>-'Frozen_Data'!N214</f>
        <v>0</v>
      </c>
      <c r="O214" s="31">
        <f>-'Frozen_Data'!O214</f>
        <v>0</v>
      </c>
      <c r="P214" s="31">
        <f>-'Frozen_Data'!P214</f>
        <v>0</v>
      </c>
      <c r="Q214" s="31">
        <f>-'Frozen_Data'!Q214</f>
        <v>0</v>
      </c>
      <c r="R214" s="31">
        <f>-'Frozen_Data'!R214</f>
        <v>0</v>
      </c>
      <c r="S214" s="31">
        <f>-'Frozen_Data'!S214</f>
        <v>0</v>
      </c>
    </row>
    <row r="215" ht="28" customHeight="1">
      <c r="A215" s="2" t="str">
        <v>GL.OPEX.OPX.BRAND</v>
      </c>
      <c r="B215" s="6" t="str">
        <v>Brand and public relations</v>
      </c>
      <c r="C215" s="2" t="str">
        <v>MKT</v>
      </c>
      <c r="D215" s="2" t="str">
        <v>Operating expenses</v>
      </c>
      <c r="E215" s="32">
        <f>SUM(H215:S215)</f>
        <v>-15000</v>
      </c>
      <c r="F215" s="6" t="str">
        <v>Account GL.OPEX.OPX.BRAND; D10 Opex!H14 (OPX.BRAND), Base, frozen 13 October 2026; signed P&amp;L</v>
      </c>
      <c r="G215" s="2"/>
      <c r="H215" s="31">
        <f>-'Frozen_Data'!H215</f>
        <v>0</v>
      </c>
      <c r="I215" s="31">
        <f>-'Frozen_Data'!I215</f>
        <v>0</v>
      </c>
      <c r="J215" s="31">
        <f>-'Frozen_Data'!J215</f>
        <v>0</v>
      </c>
      <c r="K215" s="31">
        <f>-'Frozen_Data'!K215</f>
        <v>0</v>
      </c>
      <c r="L215" s="31">
        <f>-'Frozen_Data'!L215</f>
        <v>0</v>
      </c>
      <c r="M215" s="31">
        <f>-'Frozen_Data'!M215</f>
        <v>0</v>
      </c>
      <c r="N215" s="31">
        <f>-'Frozen_Data'!N215</f>
        <v>0</v>
      </c>
      <c r="O215" s="31">
        <f>-'Frozen_Data'!O215</f>
        <v>0</v>
      </c>
      <c r="P215" s="31">
        <f>-'Frozen_Data'!P215</f>
        <v>0</v>
      </c>
      <c r="Q215" s="31">
        <f>-'Frozen_Data'!Q215</f>
        <v>-5000</v>
      </c>
      <c r="R215" s="31">
        <f>-'Frozen_Data'!R215</f>
        <v>-5000</v>
      </c>
      <c r="S215" s="31">
        <f>-'Frozen_Data'!S215</f>
        <v>-5000</v>
      </c>
    </row>
    <row r="216" ht="28" customHeight="1">
      <c r="A216" s="2" t="str">
        <v>GL.OPEX.OPX.CONTEST</v>
      </c>
      <c r="B216" s="6" t="str">
        <v>Lead-trader contests</v>
      </c>
      <c r="C216" s="2" t="str">
        <v>MKT</v>
      </c>
      <c r="D216" s="2" t="str">
        <v>Operating expenses</v>
      </c>
      <c r="E216" s="32">
        <f>SUM(H216:S216)</f>
        <v>-15000</v>
      </c>
      <c r="F216" s="6" t="str">
        <v>Account GL.OPEX.OPX.CONTEST; D10 Opex!H15 (OPX.CONTEST), Base, frozen 13 October 2026; signed P&amp;L</v>
      </c>
      <c r="G216" s="2"/>
      <c r="H216" s="31">
        <f>-'Frozen_Data'!H216</f>
        <v>0</v>
      </c>
      <c r="I216" s="31">
        <f>-'Frozen_Data'!I216</f>
        <v>0</v>
      </c>
      <c r="J216" s="31">
        <f>-'Frozen_Data'!J216</f>
        <v>0</v>
      </c>
      <c r="K216" s="31">
        <f>-'Frozen_Data'!K216</f>
        <v>0</v>
      </c>
      <c r="L216" s="31">
        <f>-'Frozen_Data'!L216</f>
        <v>0</v>
      </c>
      <c r="M216" s="31">
        <f>-'Frozen_Data'!M216</f>
        <v>0</v>
      </c>
      <c r="N216" s="31">
        <f>-'Frozen_Data'!N216</f>
        <v>0</v>
      </c>
      <c r="O216" s="31">
        <f>-'Frozen_Data'!O216</f>
        <v>0</v>
      </c>
      <c r="P216" s="31">
        <f>-'Frozen_Data'!P216</f>
        <v>0</v>
      </c>
      <c r="Q216" s="31">
        <f>-'Frozen_Data'!Q216</f>
        <v>-5000</v>
      </c>
      <c r="R216" s="31">
        <f>-'Frozen_Data'!R216</f>
        <v>-5000</v>
      </c>
      <c r="S216" s="31">
        <f>-'Frozen_Data'!S216</f>
        <v>-5000</v>
      </c>
    </row>
    <row r="217" ht="28" customHeight="1">
      <c r="A217" s="2" t="str">
        <v>GL.OPEX.OPX.REFERRAL</v>
      </c>
      <c r="B217" s="6" t="str">
        <v>Referral bonuses</v>
      </c>
      <c r="C217" s="2" t="str">
        <v>MKT</v>
      </c>
      <c r="D217" s="2" t="str">
        <v>Operating expenses</v>
      </c>
      <c r="E217" s="32">
        <f>SUM(H217:S217)</f>
        <v>-291.5852727272727</v>
      </c>
      <c r="F217" s="6" t="str">
        <v>Account GL.OPEX.OPX.REFERRAL; D10 Opex!H16 (OPX.REFERRAL), Base, frozen 13 October 2026; signed P&amp;L</v>
      </c>
      <c r="G217" s="2"/>
      <c r="H217" s="31">
        <f>-'Frozen_Data'!H217</f>
        <v>0</v>
      </c>
      <c r="I217" s="31">
        <f>-'Frozen_Data'!I217</f>
        <v>0</v>
      </c>
      <c r="J217" s="31">
        <f>-'Frozen_Data'!J217</f>
        <v>0</v>
      </c>
      <c r="K217" s="31">
        <f>-'Frozen_Data'!K217</f>
        <v>0</v>
      </c>
      <c r="L217" s="31">
        <f>-'Frozen_Data'!L217</f>
        <v>0</v>
      </c>
      <c r="M217" s="31">
        <f>-'Frozen_Data'!M217</f>
        <v>0</v>
      </c>
      <c r="N217" s="31">
        <f>-'Frozen_Data'!N217</f>
        <v>0</v>
      </c>
      <c r="O217" s="31">
        <f>-'Frozen_Data'!O217</f>
        <v>0</v>
      </c>
      <c r="P217" s="31">
        <f>-'Frozen_Data'!P217</f>
        <v>0</v>
      </c>
      <c r="Q217" s="31">
        <f>-'Frozen_Data'!Q217</f>
        <v>0</v>
      </c>
      <c r="R217" s="31">
        <f>-'Frozen_Data'!R217</f>
        <v>-114.87272727272727</v>
      </c>
      <c r="S217" s="31">
        <f>-'Frozen_Data'!S217</f>
        <v>-176.71254545454545</v>
      </c>
    </row>
    <row r="218" ht="28" customHeight="1">
      <c r="A218" s="2" t="str">
        <v>GL.OPEX.OPX.BOOKKEEP</v>
      </c>
      <c r="B218" s="6" t="str">
        <v>Bookkeeping and fractional finance and HR services</v>
      </c>
      <c r="C218" s="2" t="str">
        <v>FIN</v>
      </c>
      <c r="D218" s="2" t="str">
        <v>Operating expenses</v>
      </c>
      <c r="E218" s="32">
        <f>SUM(H218:S218)</f>
        <v>-6000</v>
      </c>
      <c r="F218" s="6" t="str">
        <v>Account GL.OPEX.OPX.BOOKKEEP; D10 Opex!H17 (OPX.BOOKKEEP), Base, frozen 13 October 2026; signed P&amp;L</v>
      </c>
      <c r="G218" s="2"/>
      <c r="H218" s="31">
        <f>-'Frozen_Data'!H218</f>
        <v>-500</v>
      </c>
      <c r="I218" s="31">
        <f>-'Frozen_Data'!I218</f>
        <v>-500</v>
      </c>
      <c r="J218" s="31">
        <f>-'Frozen_Data'!J218</f>
        <v>-500</v>
      </c>
      <c r="K218" s="31">
        <f>-'Frozen_Data'!K218</f>
        <v>-500</v>
      </c>
      <c r="L218" s="31">
        <f>-'Frozen_Data'!L218</f>
        <v>-500</v>
      </c>
      <c r="M218" s="31">
        <f>-'Frozen_Data'!M218</f>
        <v>-500</v>
      </c>
      <c r="N218" s="31">
        <f>-'Frozen_Data'!N218</f>
        <v>-500</v>
      </c>
      <c r="O218" s="31">
        <f>-'Frozen_Data'!O218</f>
        <v>-500</v>
      </c>
      <c r="P218" s="31">
        <f>-'Frozen_Data'!P218</f>
        <v>-500</v>
      </c>
      <c r="Q218" s="31">
        <f>-'Frozen_Data'!Q218</f>
        <v>-500</v>
      </c>
      <c r="R218" s="31">
        <f>-'Frozen_Data'!R218</f>
        <v>-500</v>
      </c>
      <c r="S218" s="31">
        <f>-'Frozen_Data'!S218</f>
        <v>-500</v>
      </c>
    </row>
    <row r="219" ht="28" customHeight="1">
      <c r="A219" s="2" t="str">
        <v>GL.OPEX.OPX.PAYROLL</v>
      </c>
      <c r="B219" s="6" t="str">
        <v>Payroll service</v>
      </c>
      <c r="C219" s="2" t="str">
        <v>FIN</v>
      </c>
      <c r="D219" s="2" t="str">
        <v>Operating expenses</v>
      </c>
      <c r="E219" s="32">
        <f>SUM(H219:S219)</f>
        <v>-2600</v>
      </c>
      <c r="F219" s="6" t="str">
        <v>Account GL.OPEX.OPX.PAYROLL; D10 Opex!H18 (OPX.PAYROLL), Base, frozen 13 October 2026; signed P&amp;L</v>
      </c>
      <c r="G219" s="2"/>
      <c r="H219" s="31">
        <f>-'Frozen_Data'!H219</f>
        <v>-75</v>
      </c>
      <c r="I219" s="31">
        <f>-'Frozen_Data'!I219</f>
        <v>-100</v>
      </c>
      <c r="J219" s="31">
        <f>-'Frozen_Data'!J219</f>
        <v>-125</v>
      </c>
      <c r="K219" s="31">
        <f>-'Frozen_Data'!K219</f>
        <v>-175</v>
      </c>
      <c r="L219" s="31">
        <f>-'Frozen_Data'!L219</f>
        <v>-200</v>
      </c>
      <c r="M219" s="31">
        <f>-'Frozen_Data'!M219</f>
        <v>-200</v>
      </c>
      <c r="N219" s="31">
        <f>-'Frozen_Data'!N219</f>
        <v>-200</v>
      </c>
      <c r="O219" s="31">
        <f>-'Frozen_Data'!O219</f>
        <v>-250</v>
      </c>
      <c r="P219" s="31">
        <f>-'Frozen_Data'!P219</f>
        <v>-300</v>
      </c>
      <c r="Q219" s="31">
        <f>-'Frozen_Data'!Q219</f>
        <v>-325</v>
      </c>
      <c r="R219" s="31">
        <f>-'Frozen_Data'!R219</f>
        <v>-325</v>
      </c>
      <c r="S219" s="31">
        <f>-'Frozen_Data'!S219</f>
        <v>-325</v>
      </c>
    </row>
    <row r="220" ht="28" customHeight="1">
      <c r="A220" s="2" t="str">
        <v>GL.OPEX.OPX.ACCOUNTS</v>
      </c>
      <c r="B220" s="6" t="str">
        <v>Annual accounts and tax returns</v>
      </c>
      <c r="C220" s="2" t="str">
        <v>FIN</v>
      </c>
      <c r="D220" s="2" t="str">
        <v>Operating expenses</v>
      </c>
      <c r="E220" s="32">
        <f>SUM(H220:S220)</f>
        <v>-4500</v>
      </c>
      <c r="F220" s="6" t="str">
        <v>Account GL.OPEX.OPX.ACCOUNTS; D10 Opex!H19 (OPX.ACCOUNTS), Base, frozen 13 October 2026; signed P&amp;L</v>
      </c>
      <c r="G220" s="2"/>
      <c r="H220" s="31">
        <f>-'Frozen_Data'!H220</f>
        <v>0</v>
      </c>
      <c r="I220" s="31">
        <f>-'Frozen_Data'!I220</f>
        <v>0</v>
      </c>
      <c r="J220" s="31">
        <f>-'Frozen_Data'!J220</f>
        <v>0</v>
      </c>
      <c r="K220" s="31">
        <f>-'Frozen_Data'!K220</f>
        <v>0</v>
      </c>
      <c r="L220" s="31">
        <f>-'Frozen_Data'!L220</f>
        <v>0</v>
      </c>
      <c r="M220" s="31">
        <f>-'Frozen_Data'!M220</f>
        <v>0</v>
      </c>
      <c r="N220" s="31">
        <f>-'Frozen_Data'!N220</f>
        <v>0</v>
      </c>
      <c r="O220" s="31">
        <f>-'Frozen_Data'!O220</f>
        <v>0</v>
      </c>
      <c r="P220" s="31">
        <f>-'Frozen_Data'!P220</f>
        <v>0</v>
      </c>
      <c r="Q220" s="31">
        <f>-'Frozen_Data'!Q220</f>
        <v>0</v>
      </c>
      <c r="R220" s="31">
        <f>-'Frozen_Data'!R220</f>
        <v>0</v>
      </c>
      <c r="S220" s="31">
        <f>-'Frozen_Data'!S220</f>
        <v>-4500</v>
      </c>
    </row>
    <row r="221" ht="28" customHeight="1">
      <c r="A221" s="2" t="str">
        <v>GL.OPEX.OPX.FOUNDING.REGISTER</v>
      </c>
      <c r="B221" s="6" t="str">
        <v>Founding: commercial register fee</v>
      </c>
      <c r="C221" s="2" t="str">
        <v>FIN</v>
      </c>
      <c r="D221" s="2" t="str">
        <v>Operating expenses</v>
      </c>
      <c r="E221" s="32">
        <f>SUM(H221:S221)</f>
        <v>-225</v>
      </c>
      <c r="F221" s="6" t="str">
        <v>Account GL.OPEX.OPX.FOUNDING.REGISTER; D10 Opex!H20 (OPX.FOUNDING.REGISTER), Base, frozen 13 October 2026; signed P&amp;L</v>
      </c>
      <c r="G221" s="2"/>
      <c r="H221" s="31">
        <f>-'Frozen_Data'!H221</f>
        <v>-225</v>
      </c>
      <c r="I221" s="31">
        <f>-'Frozen_Data'!I221</f>
        <v>0</v>
      </c>
      <c r="J221" s="31">
        <f>-'Frozen_Data'!J221</f>
        <v>0</v>
      </c>
      <c r="K221" s="31">
        <f>-'Frozen_Data'!K221</f>
        <v>0</v>
      </c>
      <c r="L221" s="31">
        <f>-'Frozen_Data'!L221</f>
        <v>0</v>
      </c>
      <c r="M221" s="31">
        <f>-'Frozen_Data'!M221</f>
        <v>0</v>
      </c>
      <c r="N221" s="31">
        <f>-'Frozen_Data'!N221</f>
        <v>0</v>
      </c>
      <c r="O221" s="31">
        <f>-'Frozen_Data'!O221</f>
        <v>0</v>
      </c>
      <c r="P221" s="31">
        <f>-'Frozen_Data'!P221</f>
        <v>0</v>
      </c>
      <c r="Q221" s="31">
        <f>-'Frozen_Data'!Q221</f>
        <v>0</v>
      </c>
      <c r="R221" s="31">
        <f>-'Frozen_Data'!R221</f>
        <v>0</v>
      </c>
      <c r="S221" s="31">
        <f>-'Frozen_Data'!S221</f>
        <v>0</v>
      </c>
    </row>
    <row r="222" ht="28" customHeight="1">
      <c r="A222" s="2" t="str">
        <v>GL.OPEX.OPX.FOUNDING.NOTARY</v>
      </c>
      <c r="B222" s="6" t="str">
        <v>Founding: notary</v>
      </c>
      <c r="C222" s="2" t="str">
        <v>FIN</v>
      </c>
      <c r="D222" s="2" t="str">
        <v>Operating expenses</v>
      </c>
      <c r="E222" s="32">
        <f>SUM(H222:S222)</f>
        <v>-819.327731092437</v>
      </c>
      <c r="F222" s="6" t="str">
        <v>Account GL.OPEX.OPX.FOUNDING.NOTARY; D10 Opex!H21 (OPX.FOUNDING.NOTARY), Base, frozen 13 October 2026; signed P&amp;L</v>
      </c>
      <c r="G222" s="2"/>
      <c r="H222" s="31">
        <f>-'Frozen_Data'!H222</f>
        <v>-819.327731092437</v>
      </c>
      <c r="I222" s="31">
        <f>-'Frozen_Data'!I222</f>
        <v>0</v>
      </c>
      <c r="J222" s="31">
        <f>-'Frozen_Data'!J222</f>
        <v>0</v>
      </c>
      <c r="K222" s="31">
        <f>-'Frozen_Data'!K222</f>
        <v>0</v>
      </c>
      <c r="L222" s="31">
        <f>-'Frozen_Data'!L222</f>
        <v>0</v>
      </c>
      <c r="M222" s="31">
        <f>-'Frozen_Data'!M222</f>
        <v>0</v>
      </c>
      <c r="N222" s="31">
        <f>-'Frozen_Data'!N222</f>
        <v>0</v>
      </c>
      <c r="O222" s="31">
        <f>-'Frozen_Data'!O222</f>
        <v>0</v>
      </c>
      <c r="P222" s="31">
        <f>-'Frozen_Data'!P222</f>
        <v>0</v>
      </c>
      <c r="Q222" s="31">
        <f>-'Frozen_Data'!Q222</f>
        <v>0</v>
      </c>
      <c r="R222" s="31">
        <f>-'Frozen_Data'!R222</f>
        <v>0</v>
      </c>
      <c r="S222" s="31">
        <f>-'Frozen_Data'!S222</f>
        <v>0</v>
      </c>
    </row>
    <row r="223" ht="28" customHeight="1">
      <c r="A223" s="2" t="str">
        <v>GL.OPEX.OPX.IHK</v>
      </c>
      <c r="B223" s="6" t="str">
        <v>Chamber of commerce (IHK), filings and register</v>
      </c>
      <c r="C223" s="2" t="str">
        <v>CORP</v>
      </c>
      <c r="D223" s="2" t="str">
        <v>Operating expenses</v>
      </c>
      <c r="E223" s="32">
        <f>SUM(H223:S223)</f>
        <v>-110.0</v>
      </c>
      <c r="F223" s="6" t="str">
        <v>Account GL.OPEX.OPX.IHK; D10 Opex!H22 (OPX.IHK), Base, frozen 13 October 2026; signed P&amp;L</v>
      </c>
      <c r="G223" s="2"/>
      <c r="H223" s="31">
        <f>-'Frozen_Data'!H223</f>
        <v>-9.166666666666666</v>
      </c>
      <c r="I223" s="31">
        <f>-'Frozen_Data'!I223</f>
        <v>-9.166666666666666</v>
      </c>
      <c r="J223" s="31">
        <f>-'Frozen_Data'!J223</f>
        <v>-9.166666666666666</v>
      </c>
      <c r="K223" s="31">
        <f>-'Frozen_Data'!K223</f>
        <v>-9.166666666666666</v>
      </c>
      <c r="L223" s="31">
        <f>-'Frozen_Data'!L223</f>
        <v>-9.166666666666666</v>
      </c>
      <c r="M223" s="31">
        <f>-'Frozen_Data'!M223</f>
        <v>-9.166666666666666</v>
      </c>
      <c r="N223" s="31">
        <f>-'Frozen_Data'!N223</f>
        <v>-9.166666666666666</v>
      </c>
      <c r="O223" s="31">
        <f>-'Frozen_Data'!O223</f>
        <v>-9.166666666666666</v>
      </c>
      <c r="P223" s="31">
        <f>-'Frozen_Data'!P223</f>
        <v>-9.166666666666666</v>
      </c>
      <c r="Q223" s="31">
        <f>-'Frozen_Data'!Q223</f>
        <v>-9.166666666666666</v>
      </c>
      <c r="R223" s="31">
        <f>-'Frozen_Data'!R223</f>
        <v>-9.166666666666666</v>
      </c>
      <c r="S223" s="31">
        <f>-'Frozen_Data'!S223</f>
        <v>-9.166666666666666</v>
      </c>
    </row>
    <row r="224" ht="28" customHeight="1">
      <c r="A224" s="2" t="str">
        <v>GL.OPEX.OPX.INS_PRE</v>
      </c>
      <c r="B224" s="6" t="str">
        <v>Insurance before the licence</v>
      </c>
      <c r="C224" s="2" t="str">
        <v>CORP</v>
      </c>
      <c r="D224" s="2" t="str">
        <v>Operating expenses</v>
      </c>
      <c r="E224" s="32">
        <f>SUM(H224:S224)</f>
        <v>-15000</v>
      </c>
      <c r="F224" s="6" t="str">
        <v>Account GL.OPEX.OPX.INS_PRE; D10 Opex!H23 (OPX.INS_PRE), Base, frozen 13 October 2026; signed P&amp;L</v>
      </c>
      <c r="G224" s="2"/>
      <c r="H224" s="31">
        <f>-'Frozen_Data'!H224</f>
        <v>-1250</v>
      </c>
      <c r="I224" s="31">
        <f>-'Frozen_Data'!I224</f>
        <v>-1250</v>
      </c>
      <c r="J224" s="31">
        <f>-'Frozen_Data'!J224</f>
        <v>-1250</v>
      </c>
      <c r="K224" s="31">
        <f>-'Frozen_Data'!K224</f>
        <v>-1250</v>
      </c>
      <c r="L224" s="31">
        <f>-'Frozen_Data'!L224</f>
        <v>-1250</v>
      </c>
      <c r="M224" s="31">
        <f>-'Frozen_Data'!M224</f>
        <v>-1250</v>
      </c>
      <c r="N224" s="31">
        <f>-'Frozen_Data'!N224</f>
        <v>-1250</v>
      </c>
      <c r="O224" s="31">
        <f>-'Frozen_Data'!O224</f>
        <v>-1250</v>
      </c>
      <c r="P224" s="31">
        <f>-'Frozen_Data'!P224</f>
        <v>-1250</v>
      </c>
      <c r="Q224" s="31">
        <f>-'Frozen_Data'!Q224</f>
        <v>-1250</v>
      </c>
      <c r="R224" s="31">
        <f>-'Frozen_Data'!R224</f>
        <v>-1250</v>
      </c>
      <c r="S224" s="31">
        <f>-'Frozen_Data'!S224</f>
        <v>-1250</v>
      </c>
    </row>
    <row r="225" ht="28" customHeight="1">
      <c r="A225" s="2" t="str">
        <v>GL.OPEX.OPX.ROUND_COSTS.SEED</v>
      </c>
      <c r="B225" s="6" t="str">
        <v>Seed round legal and notary costs</v>
      </c>
      <c r="C225" s="2" t="str">
        <v>FIN</v>
      </c>
      <c r="D225" s="2" t="str">
        <v>Operating expenses</v>
      </c>
      <c r="E225" s="32">
        <f>SUM(H225:S225)</f>
        <v>-38500</v>
      </c>
      <c r="F225" s="6" t="str">
        <v>Account GL.OPEX.OPX.ROUND_COSTS.SEED; D10 Opex!H24 (OPX.ROUND_COSTS.SEED), Base, frozen 13 October 2026; signed P&amp;L</v>
      </c>
      <c r="G225" s="2"/>
      <c r="H225" s="31">
        <f>-'Frozen_Data'!H225</f>
        <v>0</v>
      </c>
      <c r="I225" s="31">
        <f>-'Frozen_Data'!I225</f>
        <v>0</v>
      </c>
      <c r="J225" s="31">
        <f>-'Frozen_Data'!J225</f>
        <v>0</v>
      </c>
      <c r="K225" s="31">
        <f>-'Frozen_Data'!K225</f>
        <v>0</v>
      </c>
      <c r="L225" s="31">
        <f>-'Frozen_Data'!L225</f>
        <v>0</v>
      </c>
      <c r="M225" s="31">
        <f>-'Frozen_Data'!M225</f>
        <v>0</v>
      </c>
      <c r="N225" s="31">
        <f>-'Frozen_Data'!N225</f>
        <v>0</v>
      </c>
      <c r="O225" s="31">
        <f>-'Frozen_Data'!O225</f>
        <v>-38500</v>
      </c>
      <c r="P225" s="31">
        <f>-'Frozen_Data'!P225</f>
        <v>0</v>
      </c>
      <c r="Q225" s="31">
        <f>-'Frozen_Data'!Q225</f>
        <v>0</v>
      </c>
      <c r="R225" s="31">
        <f>-'Frozen_Data'!R225</f>
        <v>0</v>
      </c>
      <c r="S225" s="31">
        <f>-'Frozen_Data'!S225</f>
        <v>0</v>
      </c>
    </row>
    <row r="226" ht="28" customHeight="1">
      <c r="A226" s="2" t="str">
        <v>GL.OPEX.OPX.ROUND_COSTS.A</v>
      </c>
      <c r="B226" s="6" t="str">
        <v>Series A legal and notary costs</v>
      </c>
      <c r="C226" s="2" t="str">
        <v>FIN</v>
      </c>
      <c r="D226" s="2" t="str">
        <v>Operating expenses</v>
      </c>
      <c r="E226" s="32">
        <f>SUM(H226:S226)</f>
        <v>0</v>
      </c>
      <c r="F226" s="6" t="str">
        <v>Account GL.OPEX.OPX.ROUND_COSTS.A; D10 Opex!H25 (OPX.ROUND_COSTS.A), Base, frozen 13 October 2026; signed P&amp;L</v>
      </c>
      <c r="G226" s="2"/>
      <c r="H226" s="31">
        <f>-'Frozen_Data'!H226</f>
        <v>0</v>
      </c>
      <c r="I226" s="31">
        <f>-'Frozen_Data'!I226</f>
        <v>0</v>
      </c>
      <c r="J226" s="31">
        <f>-'Frozen_Data'!J226</f>
        <v>0</v>
      </c>
      <c r="K226" s="31">
        <f>-'Frozen_Data'!K226</f>
        <v>0</v>
      </c>
      <c r="L226" s="31">
        <f>-'Frozen_Data'!L226</f>
        <v>0</v>
      </c>
      <c r="M226" s="31">
        <f>-'Frozen_Data'!M226</f>
        <v>0</v>
      </c>
      <c r="N226" s="31">
        <f>-'Frozen_Data'!N226</f>
        <v>0</v>
      </c>
      <c r="O226" s="31">
        <f>-'Frozen_Data'!O226</f>
        <v>0</v>
      </c>
      <c r="P226" s="31">
        <f>-'Frozen_Data'!P226</f>
        <v>0</v>
      </c>
      <c r="Q226" s="31">
        <f>-'Frozen_Data'!Q226</f>
        <v>0</v>
      </c>
      <c r="R226" s="31">
        <f>-'Frozen_Data'!R226</f>
        <v>0</v>
      </c>
      <c r="S226" s="31">
        <f>-'Frozen_Data'!S226</f>
        <v>0</v>
      </c>
    </row>
    <row r="227" ht="28" customHeight="1">
      <c r="A227" s="2" t="str">
        <v>GL.OPEX.OPX.MISC</v>
      </c>
      <c r="B227" s="6" t="str">
        <v>Travel, bank and miscellaneous costs</v>
      </c>
      <c r="C227" s="2" t="str">
        <v>CORP</v>
      </c>
      <c r="D227" s="2" t="str">
        <v>Operating expenses</v>
      </c>
      <c r="E227" s="32">
        <f>SUM(H227:S227)</f>
        <v>-48000</v>
      </c>
      <c r="F227" s="6" t="str">
        <v>Account GL.OPEX.OPX.MISC; D10 Opex!H26 (OPX.MISC), Base, frozen 13 October 2026; signed P&amp;L</v>
      </c>
      <c r="G227" s="2"/>
      <c r="H227" s="31">
        <f>-'Frozen_Data'!H227</f>
        <v>-4000</v>
      </c>
      <c r="I227" s="31">
        <f>-'Frozen_Data'!I227</f>
        <v>-4000</v>
      </c>
      <c r="J227" s="31">
        <f>-'Frozen_Data'!J227</f>
        <v>-4000</v>
      </c>
      <c r="K227" s="31">
        <f>-'Frozen_Data'!K227</f>
        <v>-4000</v>
      </c>
      <c r="L227" s="31">
        <f>-'Frozen_Data'!L227</f>
        <v>-4000</v>
      </c>
      <c r="M227" s="31">
        <f>-'Frozen_Data'!M227</f>
        <v>-4000</v>
      </c>
      <c r="N227" s="31">
        <f>-'Frozen_Data'!N227</f>
        <v>-4000</v>
      </c>
      <c r="O227" s="31">
        <f>-'Frozen_Data'!O227</f>
        <v>-4000</v>
      </c>
      <c r="P227" s="31">
        <f>-'Frozen_Data'!P227</f>
        <v>-4000</v>
      </c>
      <c r="Q227" s="31">
        <f>-'Frozen_Data'!Q227</f>
        <v>-4000</v>
      </c>
      <c r="R227" s="31">
        <f>-'Frozen_Data'!R227</f>
        <v>-4000</v>
      </c>
      <c r="S227" s="31">
        <f>-'Frozen_Data'!S227</f>
        <v>-4000</v>
      </c>
    </row>
    <row r="228" ht="28" customHeight="1">
      <c r="A228" s="2" t="str">
        <v>GL.OPEX.OPX.CONTINGENCY</v>
      </c>
      <c r="B228" s="6" t="str">
        <v>Contingency (5% of the eligible Opex base)</v>
      </c>
      <c r="C228" s="2" t="str">
        <v>CORP</v>
      </c>
      <c r="D228" s="2" t="str">
        <v>Operating expenses</v>
      </c>
      <c r="E228" s="32">
        <f>SUM(H228:S228)</f>
        <v>-14127.241386554622</v>
      </c>
      <c r="F228" s="6" t="str">
        <v>Account GL.OPEX.OPX.CONTINGENCY; D10 Opex!H27 (OPX.CONTINGENCY), Base, frozen 13 October 2026; signed P&amp;L</v>
      </c>
      <c r="G228" s="2"/>
      <c r="H228" s="31">
        <f>-'Frozen_Data'!H228</f>
        <v>-937.0247198879551</v>
      </c>
      <c r="I228" s="31">
        <f>-'Frozen_Data'!I228</f>
        <v>-923.5083333333334</v>
      </c>
      <c r="J228" s="31">
        <f>-'Frozen_Data'!J228</f>
        <v>-910.4583333333333</v>
      </c>
      <c r="K228" s="31">
        <f>-'Frozen_Data'!K228</f>
        <v>-1416.8583333333333</v>
      </c>
      <c r="L228" s="31">
        <f>-'Frozen_Data'!L228</f>
        <v>-1026.5583333333332</v>
      </c>
      <c r="M228" s="31">
        <f>-'Frozen_Data'!M228</f>
        <v>-597.5583333333333</v>
      </c>
      <c r="N228" s="31">
        <f>-'Frozen_Data'!N228</f>
        <v>-597.5583333333333</v>
      </c>
      <c r="O228" s="31">
        <f>-'Frozen_Data'!O228</f>
        <v>-3199.2083333333335</v>
      </c>
      <c r="P228" s="31">
        <f>-'Frozen_Data'!P228</f>
        <v>-1672.4583333333337</v>
      </c>
      <c r="Q228" s="31">
        <f>-'Frozen_Data'!Q228</f>
        <v>-1038.9333333333334</v>
      </c>
      <c r="R228" s="31">
        <f>-'Frozen_Data'!R228</f>
        <v>-791.0583333333334</v>
      </c>
      <c r="S228" s="31">
        <f>-'Frozen_Data'!S228</f>
        <v>-1016.0583333333333</v>
      </c>
    </row>
    <row r="229" ht="28" customHeight="1">
      <c r="A229" s="2" t="str">
        <v>GL.OPEX.ACQ.SPEND</v>
      </c>
      <c r="B229" s="6" t="str">
        <v>Performance marketing</v>
      </c>
      <c r="C229" s="2" t="str">
        <v>MKT</v>
      </c>
      <c r="D229" s="2" t="str">
        <v>Operating expenses</v>
      </c>
      <c r="E229" s="32">
        <f>SUM(H229:S229)</f>
        <v>-160000</v>
      </c>
      <c r="F229" s="6" t="str">
        <v>Account GL.OPEX.ACQ.SPEND; D10 Opex!H28 (OPX.MARKETING), Base, frozen 13 October 2026; signed P&amp;L</v>
      </c>
      <c r="G229" s="2"/>
      <c r="H229" s="31">
        <f>-'Frozen_Data'!H229</f>
        <v>0</v>
      </c>
      <c r="I229" s="31">
        <f>-'Frozen_Data'!I229</f>
        <v>0</v>
      </c>
      <c r="J229" s="31">
        <f>-'Frozen_Data'!J229</f>
        <v>0</v>
      </c>
      <c r="K229" s="31">
        <f>-'Frozen_Data'!K229</f>
        <v>0</v>
      </c>
      <c r="L229" s="31">
        <f>-'Frozen_Data'!L229</f>
        <v>0</v>
      </c>
      <c r="M229" s="31">
        <f>-'Frozen_Data'!M229</f>
        <v>0</v>
      </c>
      <c r="N229" s="31">
        <f>-'Frozen_Data'!N229</f>
        <v>0</v>
      </c>
      <c r="O229" s="31">
        <f>-'Frozen_Data'!O229</f>
        <v>-5000</v>
      </c>
      <c r="P229" s="31">
        <f>-'Frozen_Data'!P229</f>
        <v>-5000</v>
      </c>
      <c r="Q229" s="31">
        <f>-'Frozen_Data'!Q229</f>
        <v>-50000</v>
      </c>
      <c r="R229" s="31">
        <f>-'Frozen_Data'!R229</f>
        <v>-50000</v>
      </c>
      <c r="S229" s="31">
        <f>-'Frozen_Data'!S229</f>
        <v>-50000</v>
      </c>
    </row>
    <row r="230" ht="28" customHeight="1">
      <c r="A230" s="2" t="str">
        <v>GL.COGS.PROCESSOR</v>
      </c>
      <c r="B230" s="6" t="str">
        <v>Card processing fees (web)</v>
      </c>
      <c r="C230" s="2" t="str">
        <v>CORP</v>
      </c>
      <c r="D230" s="2" t="str">
        <v>Cost of revenue</v>
      </c>
      <c r="E230" s="32">
        <f>SUM(H230:S230)</f>
        <v>-206.54848024758877</v>
      </c>
      <c r="F230" s="6" t="str">
        <v>Account GL.COGS.PROCESSOR; D10 COGS!H12 (COGS.PROCESSOR), Base, frozen 13 October 2026; signed P&amp;L</v>
      </c>
      <c r="G230" s="2"/>
      <c r="H230" s="31">
        <f>-'Frozen_Data'!H230</f>
        <v>0</v>
      </c>
      <c r="I230" s="31">
        <f>-'Frozen_Data'!I230</f>
        <v>0</v>
      </c>
      <c r="J230" s="31">
        <f>-'Frozen_Data'!J230</f>
        <v>0</v>
      </c>
      <c r="K230" s="31">
        <f>-'Frozen_Data'!K230</f>
        <v>0</v>
      </c>
      <c r="L230" s="31">
        <f>-'Frozen_Data'!L230</f>
        <v>0</v>
      </c>
      <c r="M230" s="31">
        <f>-'Frozen_Data'!M230</f>
        <v>0</v>
      </c>
      <c r="N230" s="31">
        <f>-'Frozen_Data'!N230</f>
        <v>0</v>
      </c>
      <c r="O230" s="31">
        <f>-'Frozen_Data'!O230</f>
        <v>0</v>
      </c>
      <c r="P230" s="31">
        <f>-'Frozen_Data'!P230</f>
        <v>0</v>
      </c>
      <c r="Q230" s="31">
        <f>-'Frozen_Data'!Q230</f>
        <v>-55.95772189090909</v>
      </c>
      <c r="R230" s="31">
        <f>-'Frozen_Data'!R230</f>
        <v>-67.19328770373818</v>
      </c>
      <c r="S230" s="31">
        <f>-'Frozen_Data'!S230</f>
        <v>-83.3974706529415</v>
      </c>
    </row>
    <row r="231" ht="28" customHeight="1">
      <c r="A231" s="2" t="str">
        <v>GL.COGS.BILLING</v>
      </c>
      <c r="B231" s="6" t="str">
        <v>Subscription billing fees (web)</v>
      </c>
      <c r="C231" s="2" t="str">
        <v>CORP</v>
      </c>
      <c r="D231" s="2" t="str">
        <v>Cost of revenue</v>
      </c>
      <c r="E231" s="32">
        <f>SUM(H231:S231)</f>
        <v>-66.51169160466628</v>
      </c>
      <c r="F231" s="6" t="str">
        <v>Account GL.COGS.BILLING; D10 COGS!H13 (COGS.BILLING), Base, frozen 13 October 2026; signed P&amp;L</v>
      </c>
      <c r="G231" s="2"/>
      <c r="H231" s="31">
        <f>-'Frozen_Data'!H231</f>
        <v>0</v>
      </c>
      <c r="I231" s="31">
        <f>-'Frozen_Data'!I231</f>
        <v>0</v>
      </c>
      <c r="J231" s="31">
        <f>-'Frozen_Data'!J231</f>
        <v>0</v>
      </c>
      <c r="K231" s="31">
        <f>-'Frozen_Data'!K231</f>
        <v>0</v>
      </c>
      <c r="L231" s="31">
        <f>-'Frozen_Data'!L231</f>
        <v>0</v>
      </c>
      <c r="M231" s="31">
        <f>-'Frozen_Data'!M231</f>
        <v>0</v>
      </c>
      <c r="N231" s="31">
        <f>-'Frozen_Data'!N231</f>
        <v>0</v>
      </c>
      <c r="O231" s="31">
        <f>-'Frozen_Data'!O231</f>
        <v>0</v>
      </c>
      <c r="P231" s="31">
        <f>-'Frozen_Data'!P231</f>
        <v>0</v>
      </c>
      <c r="Q231" s="31">
        <f>-'Frozen_Data'!Q231</f>
        <v>-19.680730821818184</v>
      </c>
      <c r="R231" s="31">
        <f>-'Frozen_Data'!R231</f>
        <v>-21.451959027805092</v>
      </c>
      <c r="S231" s="31">
        <f>-'Frozen_Data'!S231</f>
        <v>-25.379001755043003</v>
      </c>
    </row>
    <row r="232" ht="28" customHeight="1">
      <c r="A232" s="2" t="str">
        <v>GL.COGS.STORE</v>
      </c>
      <c r="B232" s="6" t="str">
        <v>App-store commission on subscriptions</v>
      </c>
      <c r="C232" s="2" t="str">
        <v>CORP</v>
      </c>
      <c r="D232" s="2" t="str">
        <v>Cost of revenue</v>
      </c>
      <c r="E232" s="32">
        <f>SUM(H232:S232)</f>
        <v>-797.7943000599728</v>
      </c>
      <c r="F232" s="6" t="str">
        <v>Account GL.COGS.STORE; D10 Subscriptions!H23 (SUB.STORE_FEE), Base, frozen 13 October 2026; signed P&amp;L</v>
      </c>
      <c r="G232" s="2"/>
      <c r="H232" s="31">
        <f>-'Frozen_Data'!H232</f>
        <v>0</v>
      </c>
      <c r="I232" s="31">
        <f>-'Frozen_Data'!I232</f>
        <v>0</v>
      </c>
      <c r="J232" s="31">
        <f>-'Frozen_Data'!J232</f>
        <v>0</v>
      </c>
      <c r="K232" s="31">
        <f>-'Frozen_Data'!K232</f>
        <v>0</v>
      </c>
      <c r="L232" s="31">
        <f>-'Frozen_Data'!L232</f>
        <v>0</v>
      </c>
      <c r="M232" s="31">
        <f>-'Frozen_Data'!M232</f>
        <v>0</v>
      </c>
      <c r="N232" s="31">
        <f>-'Frozen_Data'!N232</f>
        <v>0</v>
      </c>
      <c r="O232" s="31">
        <f>-'Frozen_Data'!O232</f>
        <v>0</v>
      </c>
      <c r="P232" s="31">
        <f>-'Frozen_Data'!P232</f>
        <v>0</v>
      </c>
      <c r="Q232" s="31">
        <f>-'Frozen_Data'!Q232</f>
        <v>-236.06638910924374</v>
      </c>
      <c r="R232" s="31">
        <f>-'Frozen_Data'!R232</f>
        <v>-257.3119135087866</v>
      </c>
      <c r="S232" s="31">
        <f>-'Frozen_Data'!S232</f>
        <v>-304.4159974419424</v>
      </c>
    </row>
    <row r="233" ht="28" customHeight="1">
      <c r="A233" s="2" t="str">
        <v>GL.COGS.TRADER</v>
      </c>
      <c r="B233" s="6" t="str">
        <v>Lead-trader share of copy fees</v>
      </c>
      <c r="C233" s="2" t="str">
        <v>CORP</v>
      </c>
      <c r="D233" s="2" t="str">
        <v>Cost of revenue</v>
      </c>
      <c r="E233" s="32">
        <f>SUM(H233:S233)</f>
        <v>0</v>
      </c>
      <c r="F233" s="6" t="str">
        <v>Account GL.COGS.TRADER; D10 Copy!H15 (COPY.TRADER_EXPENSE), Base, frozen 13 October 2026; signed P&amp;L</v>
      </c>
      <c r="G233" s="2"/>
      <c r="H233" s="31">
        <f>-'Frozen_Data'!H233</f>
        <v>0</v>
      </c>
      <c r="I233" s="31">
        <f>-'Frozen_Data'!I233</f>
        <v>0</v>
      </c>
      <c r="J233" s="31">
        <f>-'Frozen_Data'!J233</f>
        <v>0</v>
      </c>
      <c r="K233" s="31">
        <f>-'Frozen_Data'!K233</f>
        <v>0</v>
      </c>
      <c r="L233" s="31">
        <f>-'Frozen_Data'!L233</f>
        <v>0</v>
      </c>
      <c r="M233" s="31">
        <f>-'Frozen_Data'!M233</f>
        <v>0</v>
      </c>
      <c r="N233" s="31">
        <f>-'Frozen_Data'!N233</f>
        <v>0</v>
      </c>
      <c r="O233" s="31">
        <f>-'Frozen_Data'!O233</f>
        <v>0</v>
      </c>
      <c r="P233" s="31">
        <f>-'Frozen_Data'!P233</f>
        <v>0</v>
      </c>
      <c r="Q233" s="31">
        <f>-'Frozen_Data'!Q233</f>
        <v>0</v>
      </c>
      <c r="R233" s="31">
        <f>-'Frozen_Data'!R233</f>
        <v>0</v>
      </c>
      <c r="S233" s="31">
        <f>-'Frozen_Data'!S233</f>
        <v>0</v>
      </c>
    </row>
    <row r="234" ht="28" customHeight="1">
      <c r="A234" s="2" t="str">
        <v>GL.COGS.CONNECT</v>
      </c>
      <c r="B234" s="6" t="str">
        <v>Payout charges for lead-trader payments</v>
      </c>
      <c r="C234" s="2" t="str">
        <v>CORP</v>
      </c>
      <c r="D234" s="2" t="str">
        <v>Cost of revenue</v>
      </c>
      <c r="E234" s="32">
        <f>SUM(H234:S234)</f>
        <v>0</v>
      </c>
      <c r="F234" s="6" t="str">
        <v>Account GL.COGS.CONNECT; D10 Copy!H5736 (COPY.CONNECT_FEE), Base, frozen 13 October 2026; signed P&amp;L</v>
      </c>
      <c r="G234" s="2"/>
      <c r="H234" s="31">
        <f>-'Frozen_Data'!H234</f>
        <v>0</v>
      </c>
      <c r="I234" s="31">
        <f>-'Frozen_Data'!I234</f>
        <v>0</v>
      </c>
      <c r="J234" s="31">
        <f>-'Frozen_Data'!J234</f>
        <v>0</v>
      </c>
      <c r="K234" s="31">
        <f>-'Frozen_Data'!K234</f>
        <v>0</v>
      </c>
      <c r="L234" s="31">
        <f>-'Frozen_Data'!L234</f>
        <v>0</v>
      </c>
      <c r="M234" s="31">
        <f>-'Frozen_Data'!M234</f>
        <v>0</v>
      </c>
      <c r="N234" s="31">
        <f>-'Frozen_Data'!N234</f>
        <v>0</v>
      </c>
      <c r="O234" s="31">
        <f>-'Frozen_Data'!O234</f>
        <v>0</v>
      </c>
      <c r="P234" s="31">
        <f>-'Frozen_Data'!P234</f>
        <v>0</v>
      </c>
      <c r="Q234" s="31">
        <f>-'Frozen_Data'!Q234</f>
        <v>0</v>
      </c>
      <c r="R234" s="31">
        <f>-'Frozen_Data'!R234</f>
        <v>0</v>
      </c>
      <c r="S234" s="31">
        <f>-'Frozen_Data'!S234</f>
        <v>0</v>
      </c>
    </row>
    <row r="235" ht="28" customHeight="1">
      <c r="A235" s="2" t="str">
        <v>GL.COGS.DISPUTE</v>
      </c>
      <c r="B235" s="6" t="str">
        <v>Card disputes (amount and fee)</v>
      </c>
      <c r="C235" s="2" t="str">
        <v>CORP</v>
      </c>
      <c r="D235" s="2" t="str">
        <v>Cost of revenue</v>
      </c>
      <c r="E235" s="32">
        <f>SUM(H235:S235)</f>
        <v>-43.87063312187848</v>
      </c>
      <c r="F235" s="6" t="str">
        <v>Account GL.COGS.DISPUTE; D10 COGS!H14 (COGS.DISPUTE), Base, frozen 13 October 2026; signed P&amp;L</v>
      </c>
      <c r="G235" s="2"/>
      <c r="H235" s="31">
        <f>-'Frozen_Data'!H235</f>
        <v>0</v>
      </c>
      <c r="I235" s="31">
        <f>-'Frozen_Data'!I235</f>
        <v>0</v>
      </c>
      <c r="J235" s="31">
        <f>-'Frozen_Data'!J235</f>
        <v>0</v>
      </c>
      <c r="K235" s="31">
        <f>-'Frozen_Data'!K235</f>
        <v>0</v>
      </c>
      <c r="L235" s="31">
        <f>-'Frozen_Data'!L235</f>
        <v>0</v>
      </c>
      <c r="M235" s="31">
        <f>-'Frozen_Data'!M235</f>
        <v>0</v>
      </c>
      <c r="N235" s="31">
        <f>-'Frozen_Data'!N235</f>
        <v>0</v>
      </c>
      <c r="O235" s="31">
        <f>-'Frozen_Data'!O235</f>
        <v>0</v>
      </c>
      <c r="P235" s="31">
        <f>-'Frozen_Data'!P235</f>
        <v>0</v>
      </c>
      <c r="Q235" s="31">
        <f>-'Frozen_Data'!Q235</f>
        <v>-11.742933469090909</v>
      </c>
      <c r="R235" s="31">
        <f>-'Frozen_Data'!R235</f>
        <v>-14.287649703656726</v>
      </c>
      <c r="S235" s="31">
        <f>-'Frozen_Data'!S235</f>
        <v>-17.840049949130844</v>
      </c>
    </row>
    <row r="236" ht="28" customHeight="1">
      <c r="A236" s="2" t="str">
        <v>GL.COGS.FRAUD</v>
      </c>
      <c r="B236" s="6" t="str">
        <v>Card fraud losses (web)</v>
      </c>
      <c r="C236" s="2" t="str">
        <v>CORP</v>
      </c>
      <c r="D236" s="2" t="str">
        <v>Cost of revenue</v>
      </c>
      <c r="E236" s="32">
        <f>SUM(H236:S236)</f>
        <v>-7.057063226827668</v>
      </c>
      <c r="F236" s="6" t="str">
        <v>Account GL.COGS.FRAUD; D10 COGS!H15 (COGS.FRAUD), Base, frozen 13 October 2026; signed P&amp;L</v>
      </c>
      <c r="G236" s="2"/>
      <c r="H236" s="31">
        <f>-'Frozen_Data'!H236</f>
        <v>0</v>
      </c>
      <c r="I236" s="31">
        <f>-'Frozen_Data'!I236</f>
        <v>0</v>
      </c>
      <c r="J236" s="31">
        <f>-'Frozen_Data'!J236</f>
        <v>0</v>
      </c>
      <c r="K236" s="31">
        <f>-'Frozen_Data'!K236</f>
        <v>0</v>
      </c>
      <c r="L236" s="31">
        <f>-'Frozen_Data'!L236</f>
        <v>0</v>
      </c>
      <c r="M236" s="31">
        <f>-'Frozen_Data'!M236</f>
        <v>0</v>
      </c>
      <c r="N236" s="31">
        <f>-'Frozen_Data'!N236</f>
        <v>0</v>
      </c>
      <c r="O236" s="31">
        <f>-'Frozen_Data'!O236</f>
        <v>0</v>
      </c>
      <c r="P236" s="31">
        <f>-'Frozen_Data'!P236</f>
        <v>0</v>
      </c>
      <c r="Q236" s="31">
        <f>-'Frozen_Data'!Q236</f>
        <v>-1.2840594891428572</v>
      </c>
      <c r="R236" s="31">
        <f>-'Frozen_Data'!R236</f>
        <v>-2.355780542168027</v>
      </c>
      <c r="S236" s="31">
        <f>-'Frozen_Data'!S236</f>
        <v>-3.4172231955167836</v>
      </c>
    </row>
    <row r="237" ht="28" customHeight="1">
      <c r="A237" s="2" t="str">
        <v>GL.COGS.KYC_VARIABLE</v>
      </c>
      <c r="B237" s="6" t="str">
        <v>Identity checks (KYC), per verification</v>
      </c>
      <c r="C237" s="2" t="str">
        <v>COMP</v>
      </c>
      <c r="D237" s="2" t="str">
        <v>Cost of revenue</v>
      </c>
      <c r="E237" s="32">
        <f>SUM(H237:S237)</f>
        <v>0</v>
      </c>
      <c r="F237" s="6" t="str">
        <v>Account GL.COGS.KYC_VARIABLE; D10 COGS!H17 (COGS.KYC_VARIABLE), Base, frozen 13 October 2026; signed P&amp;L</v>
      </c>
      <c r="G237" s="2"/>
      <c r="H237" s="31">
        <f>-'Frozen_Data'!H237</f>
        <v>0</v>
      </c>
      <c r="I237" s="31">
        <f>-'Frozen_Data'!I237</f>
        <v>0</v>
      </c>
      <c r="J237" s="31">
        <f>-'Frozen_Data'!J237</f>
        <v>0</v>
      </c>
      <c r="K237" s="31">
        <f>-'Frozen_Data'!K237</f>
        <v>0</v>
      </c>
      <c r="L237" s="31">
        <f>-'Frozen_Data'!L237</f>
        <v>0</v>
      </c>
      <c r="M237" s="31">
        <f>-'Frozen_Data'!M237</f>
        <v>0</v>
      </c>
      <c r="N237" s="31">
        <f>-'Frozen_Data'!N237</f>
        <v>0</v>
      </c>
      <c r="O237" s="31">
        <f>-'Frozen_Data'!O237</f>
        <v>0</v>
      </c>
      <c r="P237" s="31">
        <f>-'Frozen_Data'!P237</f>
        <v>0</v>
      </c>
      <c r="Q237" s="31">
        <f>-'Frozen_Data'!Q237</f>
        <v>0</v>
      </c>
      <c r="R237" s="31">
        <f>-'Frozen_Data'!R237</f>
        <v>0</v>
      </c>
      <c r="S237" s="31">
        <f>-'Frozen_Data'!S237</f>
        <v>0</v>
      </c>
    </row>
    <row r="238" ht="28" customHeight="1">
      <c r="A238" s="2" t="str">
        <v>GL.COGS.KYC_MINIMUM</v>
      </c>
      <c r="B238" s="6" t="str">
        <v>Identity checks (KYC), minimum-fee top-up</v>
      </c>
      <c r="C238" s="2" t="str">
        <v>COMP</v>
      </c>
      <c r="D238" s="2" t="str">
        <v>Cost of revenue</v>
      </c>
      <c r="E238" s="32">
        <f>SUM(H238:S238)</f>
        <v>0</v>
      </c>
      <c r="F238" s="6" t="str">
        <v>Account GL.COGS.KYC_MINIMUM; D10 COGS!H18 (COGS.KYC_MINIMUM), Base, frozen 13 October 2026; signed P&amp;L</v>
      </c>
      <c r="G238" s="2"/>
      <c r="H238" s="31">
        <f>-'Frozen_Data'!H238</f>
        <v>0</v>
      </c>
      <c r="I238" s="31">
        <f>-'Frozen_Data'!I238</f>
        <v>0</v>
      </c>
      <c r="J238" s="31">
        <f>-'Frozen_Data'!J238</f>
        <v>0</v>
      </c>
      <c r="K238" s="31">
        <f>-'Frozen_Data'!K238</f>
        <v>0</v>
      </c>
      <c r="L238" s="31">
        <f>-'Frozen_Data'!L238</f>
        <v>0</v>
      </c>
      <c r="M238" s="31">
        <f>-'Frozen_Data'!M238</f>
        <v>0</v>
      </c>
      <c r="N238" s="31">
        <f>-'Frozen_Data'!N238</f>
        <v>0</v>
      </c>
      <c r="O238" s="31">
        <f>-'Frozen_Data'!O238</f>
        <v>0</v>
      </c>
      <c r="P238" s="31">
        <f>-'Frozen_Data'!P238</f>
        <v>0</v>
      </c>
      <c r="Q238" s="31">
        <f>-'Frozen_Data'!Q238</f>
        <v>0</v>
      </c>
      <c r="R238" s="31">
        <f>-'Frozen_Data'!R238</f>
        <v>0</v>
      </c>
      <c r="S238" s="31">
        <f>-'Frozen_Data'!S238</f>
        <v>0</v>
      </c>
    </row>
    <row r="239" ht="28" customHeight="1">
      <c r="A239" s="2" t="str">
        <v>GL.COGS.CLOUD_FIXED</v>
      </c>
      <c r="B239" s="6" t="str">
        <v>Cloud hosting, fixed</v>
      </c>
      <c r="C239" s="2" t="str">
        <v>ENG</v>
      </c>
      <c r="D239" s="2" t="str">
        <v>Cost of revenue</v>
      </c>
      <c r="E239" s="32">
        <f>SUM(H239:S239)</f>
        <v>-13500</v>
      </c>
      <c r="F239" s="6" t="str">
        <v>Account GL.COGS.CLOUD_FIXED; D10 COGS!H19 (COGS.CLOUD_FIXED), Base, frozen 13 October 2026; signed P&amp;L</v>
      </c>
      <c r="G239" s="2"/>
      <c r="H239" s="31">
        <f>-'Frozen_Data'!H239</f>
        <v>0</v>
      </c>
      <c r="I239" s="31">
        <f>-'Frozen_Data'!I239</f>
        <v>0</v>
      </c>
      <c r="J239" s="31">
        <f>-'Frozen_Data'!J239</f>
        <v>0</v>
      </c>
      <c r="K239" s="31">
        <f>-'Frozen_Data'!K239</f>
        <v>-1500</v>
      </c>
      <c r="L239" s="31">
        <f>-'Frozen_Data'!L239</f>
        <v>-1500</v>
      </c>
      <c r="M239" s="31">
        <f>-'Frozen_Data'!M239</f>
        <v>-1500</v>
      </c>
      <c r="N239" s="31">
        <f>-'Frozen_Data'!N239</f>
        <v>-1500</v>
      </c>
      <c r="O239" s="31">
        <f>-'Frozen_Data'!O239</f>
        <v>-1500</v>
      </c>
      <c r="P239" s="31">
        <f>-'Frozen_Data'!P239</f>
        <v>-1500</v>
      </c>
      <c r="Q239" s="31">
        <f>-'Frozen_Data'!Q239</f>
        <v>-1500</v>
      </c>
      <c r="R239" s="31">
        <f>-'Frozen_Data'!R239</f>
        <v>-1500</v>
      </c>
      <c r="S239" s="31">
        <f>-'Frozen_Data'!S239</f>
        <v>-1500</v>
      </c>
    </row>
    <row r="240" ht="28" customHeight="1">
      <c r="A240" s="2" t="str">
        <v>GL.COGS.CLOUD_VARIABLE</v>
      </c>
      <c r="B240" s="6" t="str">
        <v>Cloud hosting, usage-based</v>
      </c>
      <c r="C240" s="2" t="str">
        <v>ENG</v>
      </c>
      <c r="D240" s="2" t="str">
        <v>Cost of revenue</v>
      </c>
      <c r="E240" s="32">
        <f>SUM(H240:S240)</f>
        <v>-524.53089</v>
      </c>
      <c r="F240" s="6" t="str">
        <v>Account GL.COGS.CLOUD_VARIABLE; D10 COGS!H20 (COGS.CLOUD_VARIABLE), Base, frozen 13 October 2026; signed P&amp;L</v>
      </c>
      <c r="G240" s="2"/>
      <c r="H240" s="31">
        <f>-'Frozen_Data'!H240</f>
        <v>0</v>
      </c>
      <c r="I240" s="31">
        <f>-'Frozen_Data'!I240</f>
        <v>0</v>
      </c>
      <c r="J240" s="31">
        <f>-'Frozen_Data'!J240</f>
        <v>0</v>
      </c>
      <c r="K240" s="31">
        <f>-'Frozen_Data'!K240</f>
        <v>0</v>
      </c>
      <c r="L240" s="31">
        <f>-'Frozen_Data'!L240</f>
        <v>0</v>
      </c>
      <c r="M240" s="31">
        <f>-'Frozen_Data'!M240</f>
        <v>0</v>
      </c>
      <c r="N240" s="31">
        <f>-'Frozen_Data'!N240</f>
        <v>0</v>
      </c>
      <c r="O240" s="31">
        <f>-'Frozen_Data'!O240</f>
        <v>0</v>
      </c>
      <c r="P240" s="31">
        <f>-'Frozen_Data'!P240</f>
        <v>0</v>
      </c>
      <c r="Q240" s="31">
        <f>-'Frozen_Data'!Q240</f>
        <v>-114.87272727272727</v>
      </c>
      <c r="R240" s="31">
        <f>-'Frozen_Data'!R240</f>
        <v>-176.71254545454545</v>
      </c>
      <c r="S240" s="31">
        <f>-'Frozen_Data'!S240</f>
        <v>-232.94561727272728</v>
      </c>
    </row>
    <row r="241" ht="28" customHeight="1">
      <c r="A241" s="2" t="str">
        <v>GL.COGS.MDATA</v>
      </c>
      <c r="B241" s="6" t="str">
        <v>Market data</v>
      </c>
      <c r="C241" s="2" t="str">
        <v>ENG</v>
      </c>
      <c r="D241" s="2" t="str">
        <v>Cost of revenue</v>
      </c>
      <c r="E241" s="32">
        <f>SUM(H241:S241)</f>
        <v>-3905.2173913043484</v>
      </c>
      <c r="F241" s="6" t="str">
        <v>Account GL.COGS.MDATA; D10 COGS!H22 (COGS.MDATA), Base, frozen 13 October 2026; signed P&amp;L</v>
      </c>
      <c r="G241" s="2"/>
      <c r="H241" s="31">
        <f>-'Frozen_Data'!H241</f>
        <v>0</v>
      </c>
      <c r="I241" s="31">
        <f>-'Frozen_Data'!I241</f>
        <v>0</v>
      </c>
      <c r="J241" s="31">
        <f>-'Frozen_Data'!J241</f>
        <v>0</v>
      </c>
      <c r="K241" s="31">
        <f>-'Frozen_Data'!K241</f>
        <v>-433.91304347826093</v>
      </c>
      <c r="L241" s="31">
        <f>-'Frozen_Data'!L241</f>
        <v>-433.91304347826093</v>
      </c>
      <c r="M241" s="31">
        <f>-'Frozen_Data'!M241</f>
        <v>-433.91304347826093</v>
      </c>
      <c r="N241" s="31">
        <f>-'Frozen_Data'!N241</f>
        <v>-433.91304347826093</v>
      </c>
      <c r="O241" s="31">
        <f>-'Frozen_Data'!O241</f>
        <v>-433.91304347826093</v>
      </c>
      <c r="P241" s="31">
        <f>-'Frozen_Data'!P241</f>
        <v>-433.91304347826093</v>
      </c>
      <c r="Q241" s="31">
        <f>-'Frozen_Data'!Q241</f>
        <v>-433.91304347826093</v>
      </c>
      <c r="R241" s="31">
        <f>-'Frozen_Data'!R241</f>
        <v>-433.91304347826093</v>
      </c>
      <c r="S241" s="31">
        <f>-'Frozen_Data'!S241</f>
        <v>-433.91304347826093</v>
      </c>
    </row>
    <row r="242" ht="28" customHeight="1">
      <c r="A242" s="2" t="str">
        <v>GL.COGS.SUPPORT</v>
      </c>
      <c r="B242" s="6" t="str">
        <v>Outsourced first-line support</v>
      </c>
      <c r="C242" s="2" t="str">
        <v>SUP</v>
      </c>
      <c r="D242" s="2" t="str">
        <v>Cost of revenue</v>
      </c>
      <c r="E242" s="32">
        <f>SUM(H242:S242)</f>
        <v>-524.53089</v>
      </c>
      <c r="F242" s="6" t="str">
        <v>Account GL.COGS.SUPPORT; D10 COGS!H21 (COGS.SUPPORT), Base, frozen 13 October 2026; signed P&amp;L</v>
      </c>
      <c r="G242" s="2"/>
      <c r="H242" s="31">
        <f>-'Frozen_Data'!H242</f>
        <v>0</v>
      </c>
      <c r="I242" s="31">
        <f>-'Frozen_Data'!I242</f>
        <v>0</v>
      </c>
      <c r="J242" s="31">
        <f>-'Frozen_Data'!J242</f>
        <v>0</v>
      </c>
      <c r="K242" s="31">
        <f>-'Frozen_Data'!K242</f>
        <v>0</v>
      </c>
      <c r="L242" s="31">
        <f>-'Frozen_Data'!L242</f>
        <v>0</v>
      </c>
      <c r="M242" s="31">
        <f>-'Frozen_Data'!M242</f>
        <v>0</v>
      </c>
      <c r="N242" s="31">
        <f>-'Frozen_Data'!N242</f>
        <v>0</v>
      </c>
      <c r="O242" s="31">
        <f>-'Frozen_Data'!O242</f>
        <v>0</v>
      </c>
      <c r="P242" s="31">
        <f>-'Frozen_Data'!P242</f>
        <v>0</v>
      </c>
      <c r="Q242" s="31">
        <f>-'Frozen_Data'!Q242</f>
        <v>-114.87272727272727</v>
      </c>
      <c r="R242" s="31">
        <f>-'Frozen_Data'!R242</f>
        <v>-176.71254545454545</v>
      </c>
      <c r="S242" s="31">
        <f>-'Frozen_Data'!S242</f>
        <v>-232.94561727272725</v>
      </c>
    </row>
    <row r="243" ht="28" customHeight="1">
      <c r="A243" s="2" t="str">
        <v>GL.OPEX.REG.LEGAL_APP</v>
      </c>
      <c r="B243" s="6" t="str">
        <v>Legal and regulatory advice for the licence application</v>
      </c>
      <c r="C243" s="2" t="str">
        <v>COMP</v>
      </c>
      <c r="D243" s="2" t="str">
        <v>Operating expenses</v>
      </c>
      <c r="E243" s="32">
        <f>SUM(H243:S243)</f>
        <v>-120000</v>
      </c>
      <c r="F243" s="6" t="str">
        <v>Account GL.OPEX.REG.LEGAL_APP; D10 Opex!H31 (OPX.REG.LEGAL_APP), Base, frozen 13 October 2026; signed P&amp;L</v>
      </c>
      <c r="G243" s="2"/>
      <c r="H243" s="31">
        <f>-'Frozen_Data'!H243</f>
        <v>-10000</v>
      </c>
      <c r="I243" s="31">
        <f>-'Frozen_Data'!I243</f>
        <v>-10000</v>
      </c>
      <c r="J243" s="31">
        <f>-'Frozen_Data'!J243</f>
        <v>-10000</v>
      </c>
      <c r="K243" s="31">
        <f>-'Frozen_Data'!K243</f>
        <v>-10000</v>
      </c>
      <c r="L243" s="31">
        <f>-'Frozen_Data'!L243</f>
        <v>-10000</v>
      </c>
      <c r="M243" s="31">
        <f>-'Frozen_Data'!M243</f>
        <v>-10000</v>
      </c>
      <c r="N243" s="31">
        <f>-'Frozen_Data'!N243</f>
        <v>-10000</v>
      </c>
      <c r="O243" s="31">
        <f>-'Frozen_Data'!O243</f>
        <v>-10000</v>
      </c>
      <c r="P243" s="31">
        <f>-'Frozen_Data'!P243</f>
        <v>-10000</v>
      </c>
      <c r="Q243" s="31">
        <f>-'Frozen_Data'!Q243</f>
        <v>-10000</v>
      </c>
      <c r="R243" s="31">
        <f>-'Frozen_Data'!R243</f>
        <v>-10000</v>
      </c>
      <c r="S243" s="31">
        <f>-'Frozen_Data'!S243</f>
        <v>-10000</v>
      </c>
    </row>
    <row r="244" ht="28" customHeight="1">
      <c r="A244" s="2" t="str">
        <v>GL.OPEX.REG.BAFIN_FEE</v>
      </c>
      <c r="B244" s="6" t="str">
        <v>BaFin authorisation fee</v>
      </c>
      <c r="C244" s="2" t="str">
        <v>COMP</v>
      </c>
      <c r="D244" s="2" t="str">
        <v>Operating expenses</v>
      </c>
      <c r="E244" s="32">
        <f>SUM(H244:S244)</f>
        <v>0</v>
      </c>
      <c r="F244" s="6" t="str">
        <v>Account GL.OPEX.REG.BAFIN_FEE; D10 Opex!H32 (OPX.REG.BAFIN_FEE), Base, frozen 13 October 2026; signed P&amp;L</v>
      </c>
      <c r="G244" s="2"/>
      <c r="H244" s="31">
        <f>-'Frozen_Data'!H244</f>
        <v>0</v>
      </c>
      <c r="I244" s="31">
        <f>-'Frozen_Data'!I244</f>
        <v>0</v>
      </c>
      <c r="J244" s="31">
        <f>-'Frozen_Data'!J244</f>
        <v>0</v>
      </c>
      <c r="K244" s="31">
        <f>-'Frozen_Data'!K244</f>
        <v>0</v>
      </c>
      <c r="L244" s="31">
        <f>-'Frozen_Data'!L244</f>
        <v>0</v>
      </c>
      <c r="M244" s="31">
        <f>-'Frozen_Data'!M244</f>
        <v>0</v>
      </c>
      <c r="N244" s="31">
        <f>-'Frozen_Data'!N244</f>
        <v>0</v>
      </c>
      <c r="O244" s="31">
        <f>-'Frozen_Data'!O244</f>
        <v>0</v>
      </c>
      <c r="P244" s="31">
        <f>-'Frozen_Data'!P244</f>
        <v>0</v>
      </c>
      <c r="Q244" s="31">
        <f>-'Frozen_Data'!Q244</f>
        <v>0</v>
      </c>
      <c r="R244" s="31">
        <f>-'Frozen_Data'!R244</f>
        <v>0</v>
      </c>
      <c r="S244" s="31">
        <f>-'Frozen_Data'!S244</f>
        <v>0</v>
      </c>
    </row>
    <row r="245" ht="28" customHeight="1">
      <c r="A245" s="2" t="str">
        <v>GL.OPEX.REG.DORA_SETUP</v>
      </c>
      <c r="B245" s="6" t="str">
        <v>DORA framework set-up</v>
      </c>
      <c r="C245" s="2" t="str">
        <v>COMP</v>
      </c>
      <c r="D245" s="2" t="str">
        <v>Operating expenses</v>
      </c>
      <c r="E245" s="32">
        <f>SUM(H245:S245)</f>
        <v>-100000.0</v>
      </c>
      <c r="F245" s="6" t="str">
        <v>Account GL.OPEX.REG.DORA_SETUP; D10 Opex!H33 (OPX.REG.DORA_SETUP), Base, frozen 13 October 2026; signed P&amp;L</v>
      </c>
      <c r="G245" s="2"/>
      <c r="H245" s="31">
        <f>-'Frozen_Data'!H245</f>
        <v>0</v>
      </c>
      <c r="I245" s="31">
        <f>-'Frozen_Data'!I245</f>
        <v>0</v>
      </c>
      <c r="J245" s="31">
        <f>-'Frozen_Data'!J245</f>
        <v>0</v>
      </c>
      <c r="K245" s="31">
        <f>-'Frozen_Data'!K245</f>
        <v>-11111.111111111111</v>
      </c>
      <c r="L245" s="31">
        <f>-'Frozen_Data'!L245</f>
        <v>-11111.111111111111</v>
      </c>
      <c r="M245" s="31">
        <f>-'Frozen_Data'!M245</f>
        <v>-11111.111111111111</v>
      </c>
      <c r="N245" s="31">
        <f>-'Frozen_Data'!N245</f>
        <v>-11111.111111111111</v>
      </c>
      <c r="O245" s="31">
        <f>-'Frozen_Data'!O245</f>
        <v>-11111.111111111111</v>
      </c>
      <c r="P245" s="31">
        <f>-'Frozen_Data'!P245</f>
        <v>-11111.111111111111</v>
      </c>
      <c r="Q245" s="31">
        <f>-'Frozen_Data'!Q245</f>
        <v>-11111.111111111111</v>
      </c>
      <c r="R245" s="31">
        <f>-'Frozen_Data'!R245</f>
        <v>-11111.111111111111</v>
      </c>
      <c r="S245" s="31">
        <f>-'Frozen_Data'!S245</f>
        <v>-11111.111111111111</v>
      </c>
    </row>
    <row r="246" ht="28" customHeight="1">
      <c r="A246" s="2" t="str">
        <v>GL.OPEX.REG.LEVY</v>
      </c>
      <c r="B246" s="6" t="str">
        <v>BaFin levy</v>
      </c>
      <c r="C246" s="2" t="str">
        <v>COMP</v>
      </c>
      <c r="D246" s="2" t="str">
        <v>Operating expenses</v>
      </c>
      <c r="E246" s="32">
        <f>SUM(H246:S246)</f>
        <v>0</v>
      </c>
      <c r="F246" s="6" t="str">
        <v>Account GL.OPEX.REG.LEVY; D10 Opex!H34 (OPX.REG.LEVY), Base, frozen 13 October 2026; signed P&amp;L</v>
      </c>
      <c r="G246" s="2"/>
      <c r="H246" s="31">
        <f>-'Frozen_Data'!H246</f>
        <v>0</v>
      </c>
      <c r="I246" s="31">
        <f>-'Frozen_Data'!I246</f>
        <v>0</v>
      </c>
      <c r="J246" s="31">
        <f>-'Frozen_Data'!J246</f>
        <v>0</v>
      </c>
      <c r="K246" s="31">
        <f>-'Frozen_Data'!K246</f>
        <v>0</v>
      </c>
      <c r="L246" s="31">
        <f>-'Frozen_Data'!L246</f>
        <v>0</v>
      </c>
      <c r="M246" s="31">
        <f>-'Frozen_Data'!M246</f>
        <v>0</v>
      </c>
      <c r="N246" s="31">
        <f>-'Frozen_Data'!N246</f>
        <v>0</v>
      </c>
      <c r="O246" s="31">
        <f>-'Frozen_Data'!O246</f>
        <v>0</v>
      </c>
      <c r="P246" s="31">
        <f>-'Frozen_Data'!P246</f>
        <v>0</v>
      </c>
      <c r="Q246" s="31">
        <f>-'Frozen_Data'!Q246</f>
        <v>0</v>
      </c>
      <c r="R246" s="31">
        <f>-'Frozen_Data'!R246</f>
        <v>0</v>
      </c>
      <c r="S246" s="31">
        <f>-'Frozen_Data'!S246</f>
        <v>0</v>
      </c>
    </row>
    <row r="247" ht="28" customHeight="1">
      <c r="A247" s="2" t="str">
        <v>GL.OPEX.REG.AUDIT</v>
      </c>
      <c r="B247" s="6" t="str">
        <v>Statutory and regulatory audit</v>
      </c>
      <c r="C247" s="2" t="str">
        <v>COMP</v>
      </c>
      <c r="D247" s="2" t="str">
        <v>Operating expenses</v>
      </c>
      <c r="E247" s="32">
        <f>SUM(H247:S247)</f>
        <v>0</v>
      </c>
      <c r="F247" s="6" t="str">
        <v>Account GL.OPEX.REG.AUDIT; D10 Opex!H35 (OPX.REG.AUDIT), Base, frozen 13 October 2026; signed P&amp;L</v>
      </c>
      <c r="G247" s="2"/>
      <c r="H247" s="31">
        <f>-'Frozen_Data'!H247</f>
        <v>0</v>
      </c>
      <c r="I247" s="31">
        <f>-'Frozen_Data'!I247</f>
        <v>0</v>
      </c>
      <c r="J247" s="31">
        <f>-'Frozen_Data'!J247</f>
        <v>0</v>
      </c>
      <c r="K247" s="31">
        <f>-'Frozen_Data'!K247</f>
        <v>0</v>
      </c>
      <c r="L247" s="31">
        <f>-'Frozen_Data'!L247</f>
        <v>0</v>
      </c>
      <c r="M247" s="31">
        <f>-'Frozen_Data'!M247</f>
        <v>0</v>
      </c>
      <c r="N247" s="31">
        <f>-'Frozen_Data'!N247</f>
        <v>0</v>
      </c>
      <c r="O247" s="31">
        <f>-'Frozen_Data'!O247</f>
        <v>0</v>
      </c>
      <c r="P247" s="31">
        <f>-'Frozen_Data'!P247</f>
        <v>0</v>
      </c>
      <c r="Q247" s="31">
        <f>-'Frozen_Data'!Q247</f>
        <v>0</v>
      </c>
      <c r="R247" s="31">
        <f>-'Frozen_Data'!R247</f>
        <v>0</v>
      </c>
      <c r="S247" s="31">
        <f>-'Frozen_Data'!S247</f>
        <v>0</v>
      </c>
    </row>
    <row r="248" ht="28" customHeight="1">
      <c r="A248" s="2" t="str">
        <v>GL.OPEX.REG.INT_AUDIT</v>
      </c>
      <c r="B248" s="6" t="str">
        <v>Outsourced internal audit</v>
      </c>
      <c r="C248" s="2" t="str">
        <v>COMP</v>
      </c>
      <c r="D248" s="2" t="str">
        <v>Operating expenses</v>
      </c>
      <c r="E248" s="32">
        <f>SUM(H248:S248)</f>
        <v>0</v>
      </c>
      <c r="F248" s="6" t="str">
        <v>Account GL.OPEX.REG.INT_AUDIT; D10 Opex!H36 (OPX.REG.INT_AUDIT), Base, frozen 13 October 2026; signed P&amp;L</v>
      </c>
      <c r="G248" s="2"/>
      <c r="H248" s="31">
        <f>-'Frozen_Data'!H248</f>
        <v>0</v>
      </c>
      <c r="I248" s="31">
        <f>-'Frozen_Data'!I248</f>
        <v>0</v>
      </c>
      <c r="J248" s="31">
        <f>-'Frozen_Data'!J248</f>
        <v>0</v>
      </c>
      <c r="K248" s="31">
        <f>-'Frozen_Data'!K248</f>
        <v>0</v>
      </c>
      <c r="L248" s="31">
        <f>-'Frozen_Data'!L248</f>
        <v>0</v>
      </c>
      <c r="M248" s="31">
        <f>-'Frozen_Data'!M248</f>
        <v>0</v>
      </c>
      <c r="N248" s="31">
        <f>-'Frozen_Data'!N248</f>
        <v>0</v>
      </c>
      <c r="O248" s="31">
        <f>-'Frozen_Data'!O248</f>
        <v>0</v>
      </c>
      <c r="P248" s="31">
        <f>-'Frozen_Data'!P248</f>
        <v>0</v>
      </c>
      <c r="Q248" s="31">
        <f>-'Frozen_Data'!Q248</f>
        <v>0</v>
      </c>
      <c r="R248" s="31">
        <f>-'Frozen_Data'!R248</f>
        <v>0</v>
      </c>
      <c r="S248" s="31">
        <f>-'Frozen_Data'!S248</f>
        <v>0</v>
      </c>
    </row>
    <row r="249" ht="28" customHeight="1">
      <c r="A249" s="2" t="str">
        <v>GL.OPEX.REG.LEGAL_RUN</v>
      </c>
      <c r="B249" s="6" t="str">
        <v>Ongoing legal advice</v>
      </c>
      <c r="C249" s="2" t="str">
        <v>COMP</v>
      </c>
      <c r="D249" s="2" t="str">
        <v>Operating expenses</v>
      </c>
      <c r="E249" s="32">
        <f>SUM(H249:S249)</f>
        <v>0</v>
      </c>
      <c r="F249" s="6" t="str">
        <v>Account GL.OPEX.REG.LEGAL_RUN; D10 Opex!H37 (OPX.REG.LEGAL_RUN), Base, frozen 13 October 2026; signed P&amp;L</v>
      </c>
      <c r="G249" s="2"/>
      <c r="H249" s="31">
        <f>-'Frozen_Data'!H249</f>
        <v>0</v>
      </c>
      <c r="I249" s="31">
        <f>-'Frozen_Data'!I249</f>
        <v>0</v>
      </c>
      <c r="J249" s="31">
        <f>-'Frozen_Data'!J249</f>
        <v>0</v>
      </c>
      <c r="K249" s="31">
        <f>-'Frozen_Data'!K249</f>
        <v>0</v>
      </c>
      <c r="L249" s="31">
        <f>-'Frozen_Data'!L249</f>
        <v>0</v>
      </c>
      <c r="M249" s="31">
        <f>-'Frozen_Data'!M249</f>
        <v>0</v>
      </c>
      <c r="N249" s="31">
        <f>-'Frozen_Data'!N249</f>
        <v>0</v>
      </c>
      <c r="O249" s="31">
        <f>-'Frozen_Data'!O249</f>
        <v>0</v>
      </c>
      <c r="P249" s="31">
        <f>-'Frozen_Data'!P249</f>
        <v>0</v>
      </c>
      <c r="Q249" s="31">
        <f>-'Frozen_Data'!Q249</f>
        <v>0</v>
      </c>
      <c r="R249" s="31">
        <f>-'Frozen_Data'!R249</f>
        <v>0</v>
      </c>
      <c r="S249" s="31">
        <f>-'Frozen_Data'!S249</f>
        <v>0</v>
      </c>
    </row>
    <row r="250" ht="28" customHeight="1">
      <c r="A250" s="2" t="str">
        <v>GL.OPEX.REG.DORA_TEST</v>
      </c>
      <c r="B250" s="6" t="str">
        <v>Penetration and resilience testing</v>
      </c>
      <c r="C250" s="2" t="str">
        <v>COMP</v>
      </c>
      <c r="D250" s="2" t="str">
        <v>Operating expenses</v>
      </c>
      <c r="E250" s="32">
        <f>SUM(H250:S250)</f>
        <v>0</v>
      </c>
      <c r="F250" s="6" t="str">
        <v>Account GL.OPEX.REG.DORA_TEST; D10 Opex!H38 (OPX.REG.DORA_TEST), Base, frozen 13 October 2026; signed P&amp;L</v>
      </c>
      <c r="G250" s="2"/>
      <c r="H250" s="31">
        <f>-'Frozen_Data'!H250</f>
        <v>0</v>
      </c>
      <c r="I250" s="31">
        <f>-'Frozen_Data'!I250</f>
        <v>0</v>
      </c>
      <c r="J250" s="31">
        <f>-'Frozen_Data'!J250</f>
        <v>0</v>
      </c>
      <c r="K250" s="31">
        <f>-'Frozen_Data'!K250</f>
        <v>0</v>
      </c>
      <c r="L250" s="31">
        <f>-'Frozen_Data'!L250</f>
        <v>0</v>
      </c>
      <c r="M250" s="31">
        <f>-'Frozen_Data'!M250</f>
        <v>0</v>
      </c>
      <c r="N250" s="31">
        <f>-'Frozen_Data'!N250</f>
        <v>0</v>
      </c>
      <c r="O250" s="31">
        <f>-'Frozen_Data'!O250</f>
        <v>0</v>
      </c>
      <c r="P250" s="31">
        <f>-'Frozen_Data'!P250</f>
        <v>0</v>
      </c>
      <c r="Q250" s="31">
        <f>-'Frozen_Data'!Q250</f>
        <v>0</v>
      </c>
      <c r="R250" s="31">
        <f>-'Frozen_Data'!R250</f>
        <v>0</v>
      </c>
      <c r="S250" s="31">
        <f>-'Frozen_Data'!S250</f>
        <v>0</v>
      </c>
    </row>
    <row r="251" ht="28" customHeight="1">
      <c r="A251" s="2" t="str">
        <v>GL.OPEX.REG.SURVEIL</v>
      </c>
      <c r="B251" s="6" t="str">
        <v>Market-abuse surveillance tools</v>
      </c>
      <c r="C251" s="2" t="str">
        <v>COMP</v>
      </c>
      <c r="D251" s="2" t="str">
        <v>Operating expenses</v>
      </c>
      <c r="E251" s="32">
        <f>SUM(H251:S251)</f>
        <v>0</v>
      </c>
      <c r="F251" s="6" t="str">
        <v>Account GL.OPEX.REG.SURVEIL; D10 Opex!H39 (OPX.REG.SURVEIL), Base, frozen 13 October 2026; signed P&amp;L</v>
      </c>
      <c r="G251" s="2"/>
      <c r="H251" s="31">
        <f>-'Frozen_Data'!H251</f>
        <v>0</v>
      </c>
      <c r="I251" s="31">
        <f>-'Frozen_Data'!I251</f>
        <v>0</v>
      </c>
      <c r="J251" s="31">
        <f>-'Frozen_Data'!J251</f>
        <v>0</v>
      </c>
      <c r="K251" s="31">
        <f>-'Frozen_Data'!K251</f>
        <v>0</v>
      </c>
      <c r="L251" s="31">
        <f>-'Frozen_Data'!L251</f>
        <v>0</v>
      </c>
      <c r="M251" s="31">
        <f>-'Frozen_Data'!M251</f>
        <v>0</v>
      </c>
      <c r="N251" s="31">
        <f>-'Frozen_Data'!N251</f>
        <v>0</v>
      </c>
      <c r="O251" s="31">
        <f>-'Frozen_Data'!O251</f>
        <v>0</v>
      </c>
      <c r="P251" s="31">
        <f>-'Frozen_Data'!P251</f>
        <v>0</v>
      </c>
      <c r="Q251" s="31">
        <f>-'Frozen_Data'!Q251</f>
        <v>0</v>
      </c>
      <c r="R251" s="31">
        <f>-'Frozen_Data'!R251</f>
        <v>0</v>
      </c>
      <c r="S251" s="31">
        <f>-'Frozen_Data'!S251</f>
        <v>0</v>
      </c>
    </row>
    <row r="252" ht="28" customHeight="1">
      <c r="A252" s="2" t="str">
        <v>GL.OPEX.REG.INSURANCE</v>
      </c>
      <c r="B252" s="6" t="str">
        <v>Professional indemnity, D&amp;O and cyber insurance</v>
      </c>
      <c r="C252" s="2" t="str">
        <v>COMP</v>
      </c>
      <c r="D252" s="2" t="str">
        <v>Operating expenses</v>
      </c>
      <c r="E252" s="32">
        <f>SUM(H252:S252)</f>
        <v>0</v>
      </c>
      <c r="F252" s="6" t="str">
        <v>Account GL.OPEX.REG.INSURANCE; D10 Opex!H40 (OPX.REG.INSURANCE), Base, frozen 13 October 2026; signed P&amp;L</v>
      </c>
      <c r="G252" s="2"/>
      <c r="H252" s="31">
        <f>-'Frozen_Data'!H252</f>
        <v>0</v>
      </c>
      <c r="I252" s="31">
        <f>-'Frozen_Data'!I252</f>
        <v>0</v>
      </c>
      <c r="J252" s="31">
        <f>-'Frozen_Data'!J252</f>
        <v>0</v>
      </c>
      <c r="K252" s="31">
        <f>-'Frozen_Data'!K252</f>
        <v>0</v>
      </c>
      <c r="L252" s="31">
        <f>-'Frozen_Data'!L252</f>
        <v>0</v>
      </c>
      <c r="M252" s="31">
        <f>-'Frozen_Data'!M252</f>
        <v>0</v>
      </c>
      <c r="N252" s="31">
        <f>-'Frozen_Data'!N252</f>
        <v>0</v>
      </c>
      <c r="O252" s="31">
        <f>-'Frozen_Data'!O252</f>
        <v>0</v>
      </c>
      <c r="P252" s="31">
        <f>-'Frozen_Data'!P252</f>
        <v>0</v>
      </c>
      <c r="Q252" s="31">
        <f>-'Frozen_Data'!Q252</f>
        <v>0</v>
      </c>
      <c r="R252" s="31">
        <f>-'Frozen_Data'!R252</f>
        <v>0</v>
      </c>
      <c r="S252" s="31">
        <f>-'Frozen_Data'!S252</f>
        <v>0</v>
      </c>
    </row>
    <row r="253" ht="28" customHeight="1">
      <c r="A253" s="2" t="str">
        <v>GL.DEPR.FITOUT</v>
      </c>
      <c r="B253" s="6" t="str">
        <v>Depreciation, office fit-out</v>
      </c>
      <c r="C253" s="2" t="str">
        <v>CORP</v>
      </c>
      <c r="D253" s="2" t="str">
        <v>Depreciation</v>
      </c>
      <c r="E253" s="2"/>
      <c r="F253" s="6" t="str">
        <v>Account GL.DEPR.FITOUT; office fit-out depreciation: no fit-out in FY2027 (it comes only once FTE exceed 30); explicit frozen zero</v>
      </c>
      <c r="G253" s="2"/>
      <c r="H253" s="32" t="n">
        <v>0</v>
      </c>
      <c r="I253" s="32" t="n">
        <v>0</v>
      </c>
      <c r="J253" s="32" t="n">
        <v>0</v>
      </c>
      <c r="K253" s="32" t="n">
        <v>0</v>
      </c>
      <c r="L253" s="32" t="n">
        <v>0</v>
      </c>
      <c r="M253" s="32" t="n">
        <v>0</v>
      </c>
      <c r="N253" s="32" t="n">
        <v>0</v>
      </c>
      <c r="O253" s="32" t="n">
        <v>0</v>
      </c>
      <c r="P253" s="32" t="n">
        <v>0</v>
      </c>
      <c r="Q253" s="32" t="n">
        <v>0</v>
      </c>
      <c r="R253" s="32" t="n">
        <v>0</v>
      </c>
      <c r="S253" s="32" t="n">
        <v>0</v>
      </c>
    </row>
    <row r="254" ht="28" customHeight="1">
      <c r="A254" s="2" t="str">
        <v>GL.OPEX.OPX.ROUND_COSTS.B.NOTARY</v>
      </c>
      <c r="B254" s="6" t="str">
        <v>Series B notary cost</v>
      </c>
      <c r="C254" s="2" t="str">
        <v>FIN</v>
      </c>
      <c r="D254" s="2" t="str">
        <v>Operating expenses</v>
      </c>
      <c r="E254" s="32">
        <f>SUM(H254:S254)</f>
        <v>0</v>
      </c>
      <c r="F254" s="6" t="str">
        <v>Account GL.OPEX.OPX.ROUND_COSTS.B.NOTARY; D10 Opex!H41 (OPX.ROUND_COSTS.B.NOTARY), Base, frozen 13 October 2026; signed P&amp;L</v>
      </c>
      <c r="G254" s="2"/>
      <c r="H254" s="31">
        <f>-'Frozen_Data'!H253</f>
        <v>0</v>
      </c>
      <c r="I254" s="31">
        <f>-'Frozen_Data'!I253</f>
        <v>0</v>
      </c>
      <c r="J254" s="31">
        <f>-'Frozen_Data'!J253</f>
        <v>0</v>
      </c>
      <c r="K254" s="31">
        <f>-'Frozen_Data'!K253</f>
        <v>0</v>
      </c>
      <c r="L254" s="31">
        <f>-'Frozen_Data'!L253</f>
        <v>0</v>
      </c>
      <c r="M254" s="31">
        <f>-'Frozen_Data'!M253</f>
        <v>0</v>
      </c>
      <c r="N254" s="31">
        <f>-'Frozen_Data'!N253</f>
        <v>0</v>
      </c>
      <c r="O254" s="31">
        <f>-'Frozen_Data'!O253</f>
        <v>0</v>
      </c>
      <c r="P254" s="31">
        <f>-'Frozen_Data'!P253</f>
        <v>0</v>
      </c>
      <c r="Q254" s="31">
        <f>-'Frozen_Data'!Q253</f>
        <v>0</v>
      </c>
      <c r="R254" s="31">
        <f>-'Frozen_Data'!R253</f>
        <v>0</v>
      </c>
      <c r="S254" s="31">
        <f>-'Frozen_Data'!S253</f>
        <v>0</v>
      </c>
    </row>
    <row r="255" ht="28" customHeight="1">
      <c r="A255" s="2" t="str">
        <v>GL.OPEX.OPX.ROUND_COSTS.B.LEGAL</v>
      </c>
      <c r="B255" s="6" t="str">
        <v>Series B legal cost</v>
      </c>
      <c r="C255" s="2" t="str">
        <v>FIN</v>
      </c>
      <c r="D255" s="2" t="str">
        <v>Operating expenses</v>
      </c>
      <c r="E255" s="32">
        <f>SUM(H255:S255)</f>
        <v>0</v>
      </c>
      <c r="F255" s="6" t="str">
        <v>Account GL.OPEX.OPX.ROUND_COSTS.B.LEGAL; D10 Opex!H42 (OPX.ROUND_COSTS.B.LEGAL), Base, frozen 13 October 2026; signed P&amp;L</v>
      </c>
      <c r="G255" s="2"/>
      <c r="H255" s="31">
        <f>-'Frozen_Data'!H254</f>
        <v>0</v>
      </c>
      <c r="I255" s="31">
        <f>-'Frozen_Data'!I254</f>
        <v>0</v>
      </c>
      <c r="J255" s="31">
        <f>-'Frozen_Data'!J254</f>
        <v>0</v>
      </c>
      <c r="K255" s="31">
        <f>-'Frozen_Data'!K254</f>
        <v>0</v>
      </c>
      <c r="L255" s="31">
        <f>-'Frozen_Data'!L254</f>
        <v>0</v>
      </c>
      <c r="M255" s="31">
        <f>-'Frozen_Data'!M254</f>
        <v>0</v>
      </c>
      <c r="N255" s="31">
        <f>-'Frozen_Data'!N254</f>
        <v>0</v>
      </c>
      <c r="O255" s="31">
        <f>-'Frozen_Data'!O254</f>
        <v>0</v>
      </c>
      <c r="P255" s="31">
        <f>-'Frozen_Data'!P254</f>
        <v>0</v>
      </c>
      <c r="Q255" s="31">
        <f>-'Frozen_Data'!Q254</f>
        <v>0</v>
      </c>
      <c r="R255" s="31">
        <f>-'Frozen_Data'!R254</f>
        <v>0</v>
      </c>
      <c r="S255" s="31">
        <f>-'Frozen_Data'!S254</f>
        <v>0</v>
      </c>
    </row>
  </sheetData>
  <mergeCells>
    <mergeCell ref="B1:F1"/>
    <mergeCell ref="B2:F2"/>
    <mergeCell ref="B3:F3"/>
    <mergeCell ref="B4:F4"/>
    <mergeCell ref="B5:F5"/>
  </mergeCells>
  <pageMargins left="0.7" right="0.7" top="0.75" bottom="0.75" header="0.3" footer="0.3"/>
  <tableParts count="1">
    <tablePart ns1:id="R5717baa6f0fb4316"/>
  </tableParts>
</worksheet>
</file>

<file path=xl/worksheets/sheet9.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Original base budget inputs — frozen 13 October 2026</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People.P01.SALARY</v>
      </c>
      <c r="B11" s="6" t="str">
        <v>P01 gross salary</v>
      </c>
      <c r="C11" s="2" t="str">
        <v>EUR</v>
      </c>
      <c r="D11" s="2" t="str">
        <v>SUM</v>
      </c>
      <c r="E11" s="32">
        <f>SUM(H11:S11)</f>
        <v>74692.5</v>
      </c>
      <c r="F11" s="6" t="str">
        <v>D10 People!H29 (P01.SALARY), Base, frozen 13 October 2026</v>
      </c>
      <c r="G11" s="2"/>
      <c r="H11" s="32" t="n">
        <v>5433.749999999999</v>
      </c>
      <c r="I11" s="32" t="n">
        <v>5433.749999999999</v>
      </c>
      <c r="J11" s="32" t="n">
        <v>5433.749999999999</v>
      </c>
      <c r="K11" s="32" t="n">
        <v>5433.749999999999</v>
      </c>
      <c r="L11" s="32" t="n">
        <v>5433.749999999999</v>
      </c>
      <c r="M11" s="32" t="n">
        <v>5433.749999999999</v>
      </c>
      <c r="N11" s="32" t="n">
        <v>5433.749999999999</v>
      </c>
      <c r="O11" s="32" t="n">
        <v>7331.25</v>
      </c>
      <c r="P11" s="32" t="n">
        <v>7331.25</v>
      </c>
      <c r="Q11" s="32" t="n">
        <v>7331.25</v>
      </c>
      <c r="R11" s="32" t="n">
        <v>7331.25</v>
      </c>
      <c r="S11" s="32" t="n">
        <v>7331.25</v>
      </c>
    </row>
    <row r="12" ht="22" customHeight="1">
      <c r="A12" s="2" t="str">
        <v>People.P01.RV</v>
      </c>
      <c r="B12" s="6" t="str">
        <v>P01 employer pension contribution (RV)</v>
      </c>
      <c r="C12" s="2" t="str">
        <v>EUR</v>
      </c>
      <c r="D12" s="2" t="str">
        <v>SUM</v>
      </c>
      <c r="E12" s="32">
        <f>SUM(H12:S12)</f>
        <v>0</v>
      </c>
      <c r="F12" s="6" t="str">
        <v>D10 People!H30 (P01.RV), Base, frozen 13 October 2026</v>
      </c>
      <c r="G12" s="2"/>
      <c r="H12" s="32" t="n">
        <v>0</v>
      </c>
      <c r="I12" s="32" t="n">
        <v>0</v>
      </c>
      <c r="J12" s="32" t="n">
        <v>0</v>
      </c>
      <c r="K12" s="32" t="n">
        <v>0</v>
      </c>
      <c r="L12" s="32" t="n">
        <v>0</v>
      </c>
      <c r="M12" s="32" t="n">
        <v>0</v>
      </c>
      <c r="N12" s="32" t="n">
        <v>0</v>
      </c>
      <c r="O12" s="32" t="n">
        <v>0</v>
      </c>
      <c r="P12" s="32" t="n">
        <v>0</v>
      </c>
      <c r="Q12" s="32" t="n">
        <v>0</v>
      </c>
      <c r="R12" s="32" t="n">
        <v>0</v>
      </c>
      <c r="S12" s="32" t="n">
        <v>0</v>
      </c>
    </row>
    <row r="13" ht="28" customHeight="1">
      <c r="A13" s="2" t="str">
        <v>People.P01.AV</v>
      </c>
      <c r="B13" s="6" t="str">
        <v>P01 employer unemployment contribution (AV)</v>
      </c>
      <c r="C13" s="2" t="str">
        <v>EUR</v>
      </c>
      <c r="D13" s="2" t="str">
        <v>SUM</v>
      </c>
      <c r="E13" s="32">
        <f>SUM(H13:S13)</f>
        <v>0</v>
      </c>
      <c r="F13" s="6" t="str">
        <v>D10 People!H31 (P01.AV), Base, frozen 13 October 2026</v>
      </c>
      <c r="G13" s="2"/>
      <c r="H13" s="32" t="n">
        <v>0</v>
      </c>
      <c r="I13" s="32" t="n">
        <v>0</v>
      </c>
      <c r="J13" s="32" t="n">
        <v>0</v>
      </c>
      <c r="K13" s="32" t="n">
        <v>0</v>
      </c>
      <c r="L13" s="32" t="n">
        <v>0</v>
      </c>
      <c r="M13" s="32" t="n">
        <v>0</v>
      </c>
      <c r="N13" s="32" t="n">
        <v>0</v>
      </c>
      <c r="O13" s="32" t="n">
        <v>0</v>
      </c>
      <c r="P13" s="32" t="n">
        <v>0</v>
      </c>
      <c r="Q13" s="32" t="n">
        <v>0</v>
      </c>
      <c r="R13" s="32" t="n">
        <v>0</v>
      </c>
      <c r="S13" s="32" t="n">
        <v>0</v>
      </c>
    </row>
    <row r="14" ht="22" customHeight="1">
      <c r="A14" s="2" t="str">
        <v>People.P01.KV</v>
      </c>
      <c r="B14" s="6" t="str">
        <v>P01 employer health contribution (KV)</v>
      </c>
      <c r="C14" s="2" t="str">
        <v>EUR</v>
      </c>
      <c r="D14" s="2" t="str">
        <v>SUM</v>
      </c>
      <c r="E14" s="32">
        <f>SUM(H14:S14)</f>
        <v>0</v>
      </c>
      <c r="F14" s="6" t="str">
        <v>D10 People!H32 (P01.KV), Base, frozen 13 October 2026</v>
      </c>
      <c r="G14" s="2"/>
      <c r="H14" s="32" t="n">
        <v>0</v>
      </c>
      <c r="I14" s="32" t="n">
        <v>0</v>
      </c>
      <c r="J14" s="32" t="n">
        <v>0</v>
      </c>
      <c r="K14" s="32" t="n">
        <v>0</v>
      </c>
      <c r="L14" s="32" t="n">
        <v>0</v>
      </c>
      <c r="M14" s="32" t="n">
        <v>0</v>
      </c>
      <c r="N14" s="32" t="n">
        <v>0</v>
      </c>
      <c r="O14" s="32" t="n">
        <v>0</v>
      </c>
      <c r="P14" s="32" t="n">
        <v>0</v>
      </c>
      <c r="Q14" s="32" t="n">
        <v>0</v>
      </c>
      <c r="R14" s="32" t="n">
        <v>0</v>
      </c>
      <c r="S14" s="32" t="n">
        <v>0</v>
      </c>
    </row>
    <row r="15" ht="22" customHeight="1">
      <c r="A15" s="2" t="str">
        <v>People.P01.PV</v>
      </c>
      <c r="B15" s="6" t="str">
        <v>P01 employer care contribution (PV)</v>
      </c>
      <c r="C15" s="2" t="str">
        <v>EUR</v>
      </c>
      <c r="D15" s="2" t="str">
        <v>SUM</v>
      </c>
      <c r="E15" s="32">
        <f>SUM(H15:S15)</f>
        <v>0</v>
      </c>
      <c r="F15" s="6" t="str">
        <v>D10 People!H33 (P01.PV), Base, frozen 13 October 2026</v>
      </c>
      <c r="G15" s="2"/>
      <c r="H15" s="32" t="n">
        <v>0</v>
      </c>
      <c r="I15" s="32" t="n">
        <v>0</v>
      </c>
      <c r="J15" s="32" t="n">
        <v>0</v>
      </c>
      <c r="K15" s="32" t="n">
        <v>0</v>
      </c>
      <c r="L15" s="32" t="n">
        <v>0</v>
      </c>
      <c r="M15" s="32" t="n">
        <v>0</v>
      </c>
      <c r="N15" s="32" t="n">
        <v>0</v>
      </c>
      <c r="O15" s="32" t="n">
        <v>0</v>
      </c>
      <c r="P15" s="32" t="n">
        <v>0</v>
      </c>
      <c r="Q15" s="32" t="n">
        <v>0</v>
      </c>
      <c r="R15" s="32" t="n">
        <v>0</v>
      </c>
      <c r="S15" s="32" t="n">
        <v>0</v>
      </c>
    </row>
    <row r="16" ht="22" customHeight="1">
      <c r="A16" s="2" t="str">
        <v>People.P01.U1</v>
      </c>
      <c r="B16" s="6" t="str">
        <v>P01 U1 sick-pay levy</v>
      </c>
      <c r="C16" s="2" t="str">
        <v>EUR</v>
      </c>
      <c r="D16" s="2" t="str">
        <v>SUM</v>
      </c>
      <c r="E16" s="32">
        <f>SUM(H16:S16)</f>
        <v>0</v>
      </c>
      <c r="F16" s="6" t="str">
        <v>D10 People!H34 (P01.U1), Base, frozen 13 October 2026</v>
      </c>
      <c r="G16" s="2"/>
      <c r="H16" s="32" t="n">
        <v>0</v>
      </c>
      <c r="I16" s="32" t="n">
        <v>0</v>
      </c>
      <c r="J16" s="32" t="n">
        <v>0</v>
      </c>
      <c r="K16" s="32" t="n">
        <v>0</v>
      </c>
      <c r="L16" s="32" t="n">
        <v>0</v>
      </c>
      <c r="M16" s="32" t="n">
        <v>0</v>
      </c>
      <c r="N16" s="32" t="n">
        <v>0</v>
      </c>
      <c r="O16" s="32" t="n">
        <v>0</v>
      </c>
      <c r="P16" s="32" t="n">
        <v>0</v>
      </c>
      <c r="Q16" s="32" t="n">
        <v>0</v>
      </c>
      <c r="R16" s="32" t="n">
        <v>0</v>
      </c>
      <c r="S16" s="32" t="n">
        <v>0</v>
      </c>
    </row>
    <row r="17" ht="22" customHeight="1">
      <c r="A17" s="2" t="str">
        <v>People.P01.U2</v>
      </c>
      <c r="B17" s="6" t="str">
        <v>P01 U2 maternity levy</v>
      </c>
      <c r="C17" s="2" t="str">
        <v>EUR</v>
      </c>
      <c r="D17" s="2" t="str">
        <v>SUM</v>
      </c>
      <c r="E17" s="32">
        <f>SUM(H17:S17)</f>
        <v>0</v>
      </c>
      <c r="F17" s="6" t="str">
        <v>D10 People!H35 (P01.U2), Base, frozen 13 October 2026</v>
      </c>
      <c r="G17" s="2"/>
      <c r="H17" s="32" t="n">
        <v>0</v>
      </c>
      <c r="I17" s="32" t="n">
        <v>0</v>
      </c>
      <c r="J17" s="32" t="n">
        <v>0</v>
      </c>
      <c r="K17" s="32" t="n">
        <v>0</v>
      </c>
      <c r="L17" s="32" t="n">
        <v>0</v>
      </c>
      <c r="M17" s="32" t="n">
        <v>0</v>
      </c>
      <c r="N17" s="32" t="n">
        <v>0</v>
      </c>
      <c r="O17" s="32" t="n">
        <v>0</v>
      </c>
      <c r="P17" s="32" t="n">
        <v>0</v>
      </c>
      <c r="Q17" s="32" t="n">
        <v>0</v>
      </c>
      <c r="R17" s="32" t="n">
        <v>0</v>
      </c>
      <c r="S17" s="32" t="n">
        <v>0</v>
      </c>
    </row>
    <row r="18" ht="22" customHeight="1">
      <c r="A18" s="2" t="str">
        <v>People.P01.INSOLV</v>
      </c>
      <c r="B18" s="6" t="str">
        <v>P01 insolvency levy</v>
      </c>
      <c r="C18" s="2" t="str">
        <v>EUR</v>
      </c>
      <c r="D18" s="2" t="str">
        <v>SUM</v>
      </c>
      <c r="E18" s="32">
        <f>SUM(H18:S18)</f>
        <v>0</v>
      </c>
      <c r="F18" s="6" t="str">
        <v>D10 People!H36 (P01.INSOLV), Base, frozen 13 October 2026</v>
      </c>
      <c r="G18" s="2"/>
      <c r="H18" s="32" t="n">
        <v>0</v>
      </c>
      <c r="I18" s="32" t="n">
        <v>0</v>
      </c>
      <c r="J18" s="32" t="n">
        <v>0</v>
      </c>
      <c r="K18" s="32" t="n">
        <v>0</v>
      </c>
      <c r="L18" s="32" t="n">
        <v>0</v>
      </c>
      <c r="M18" s="32" t="n">
        <v>0</v>
      </c>
      <c r="N18" s="32" t="n">
        <v>0</v>
      </c>
      <c r="O18" s="32" t="n">
        <v>0</v>
      </c>
      <c r="P18" s="32" t="n">
        <v>0</v>
      </c>
      <c r="Q18" s="32" t="n">
        <v>0</v>
      </c>
      <c r="R18" s="32" t="n">
        <v>0</v>
      </c>
      <c r="S18" s="32" t="n">
        <v>0</v>
      </c>
    </row>
    <row r="19" ht="22" customHeight="1">
      <c r="A19" s="2" t="str">
        <v>People.P01.BG</v>
      </c>
      <c r="B19" s="6" t="str">
        <v>P01 accident insurance (BG)</v>
      </c>
      <c r="C19" s="2" t="str">
        <v>EUR</v>
      </c>
      <c r="D19" s="2" t="str">
        <v>SUM</v>
      </c>
      <c r="E19" s="32">
        <f>SUM(H19:S19)</f>
        <v>0</v>
      </c>
      <c r="F19" s="6" t="str">
        <v>D10 People!H37 (P01.BG), Base, frozen 13 October 2026</v>
      </c>
      <c r="G19" s="2"/>
      <c r="H19" s="32" t="n">
        <v>0</v>
      </c>
      <c r="I19" s="32" t="n">
        <v>0</v>
      </c>
      <c r="J19" s="32" t="n">
        <v>0</v>
      </c>
      <c r="K19" s="32" t="n">
        <v>0</v>
      </c>
      <c r="L19" s="32" t="n">
        <v>0</v>
      </c>
      <c r="M19" s="32" t="n">
        <v>0</v>
      </c>
      <c r="N19" s="32" t="n">
        <v>0</v>
      </c>
      <c r="O19" s="32" t="n">
        <v>0</v>
      </c>
      <c r="P19" s="32" t="n">
        <v>0</v>
      </c>
      <c r="Q19" s="32" t="n">
        <v>0</v>
      </c>
      <c r="R19" s="32" t="n">
        <v>0</v>
      </c>
      <c r="S19" s="32" t="n">
        <v>0</v>
      </c>
    </row>
    <row r="20" ht="22" customHeight="1">
      <c r="A20" s="2" t="str">
        <v>People.P01.RECRUIT</v>
      </c>
      <c r="B20" s="6" t="str">
        <v>P01 recruiting cost</v>
      </c>
      <c r="C20" s="2" t="str">
        <v>EUR</v>
      </c>
      <c r="D20" s="2" t="str">
        <v>SUM</v>
      </c>
      <c r="E20" s="32">
        <f>SUM(H20:S20)</f>
        <v>0</v>
      </c>
      <c r="F20" s="6" t="str">
        <v>D10 People!H40 (P01.RECRUIT), Base, frozen 13 October 2026</v>
      </c>
      <c r="G20" s="2"/>
      <c r="H20" s="32" t="n">
        <v>0</v>
      </c>
      <c r="I20" s="32" t="n">
        <v>0</v>
      </c>
      <c r="J20" s="32" t="n">
        <v>0</v>
      </c>
      <c r="K20" s="32" t="n">
        <v>0</v>
      </c>
      <c r="L20" s="32" t="n">
        <v>0</v>
      </c>
      <c r="M20" s="32" t="n">
        <v>0</v>
      </c>
      <c r="N20" s="32" t="n">
        <v>0</v>
      </c>
      <c r="O20" s="32" t="n">
        <v>0</v>
      </c>
      <c r="P20" s="32" t="n">
        <v>0</v>
      </c>
      <c r="Q20" s="32" t="n">
        <v>0</v>
      </c>
      <c r="R20" s="32" t="n">
        <v>0</v>
      </c>
      <c r="S20" s="32" t="n">
        <v>0</v>
      </c>
    </row>
    <row r="21" ht="22" customHeight="1">
      <c r="A21" s="2" t="str">
        <v>People.P01.SOFTWARE</v>
      </c>
      <c r="B21" s="6" t="str">
        <v>P01 software cost</v>
      </c>
      <c r="C21" s="2" t="str">
        <v>EUR</v>
      </c>
      <c r="D21" s="2" t="str">
        <v>SUM</v>
      </c>
      <c r="E21" s="32">
        <f>SUM(H21:S21)</f>
        <v>5400</v>
      </c>
      <c r="F21" s="6" t="str">
        <v>D10 People!H41 (P01.SOFTWARE), Base, frozen 13 October 2026</v>
      </c>
      <c r="G21" s="2"/>
      <c r="H21" s="32" t="n">
        <v>450</v>
      </c>
      <c r="I21" s="32" t="n">
        <v>450</v>
      </c>
      <c r="J21" s="32" t="n">
        <v>450</v>
      </c>
      <c r="K21" s="32" t="n">
        <v>450</v>
      </c>
      <c r="L21" s="32" t="n">
        <v>450</v>
      </c>
      <c r="M21" s="32" t="n">
        <v>450</v>
      </c>
      <c r="N21" s="32" t="n">
        <v>450</v>
      </c>
      <c r="O21" s="32" t="n">
        <v>450</v>
      </c>
      <c r="P21" s="32" t="n">
        <v>450</v>
      </c>
      <c r="Q21" s="32" t="n">
        <v>450</v>
      </c>
      <c r="R21" s="32" t="n">
        <v>450</v>
      </c>
      <c r="S21" s="32" t="n">
        <v>450</v>
      </c>
    </row>
    <row r="22" ht="22" customHeight="1">
      <c r="A22" s="2" t="str">
        <v>Capex.P01.DEPRECIATION</v>
      </c>
      <c r="B22" s="6" t="str">
        <v>P01 IT equipment depreciation</v>
      </c>
      <c r="C22" s="2" t="str">
        <v>EUR</v>
      </c>
      <c r="D22" s="2" t="str">
        <v>SUM</v>
      </c>
      <c r="E22" s="32">
        <f>SUM(H22:S22)</f>
        <v>833.3333333333333</v>
      </c>
      <c r="F22" s="6" t="str">
        <v>D10 Capex!H20 (P01.DEPRECIATION), Base, frozen 13 October 2026</v>
      </c>
      <c r="G22" s="2"/>
      <c r="H22" s="32" t="n">
        <v>69.44444444444444</v>
      </c>
      <c r="I22" s="32" t="n">
        <v>69.44444444444444</v>
      </c>
      <c r="J22" s="32" t="n">
        <v>69.44444444444444</v>
      </c>
      <c r="K22" s="32" t="n">
        <v>69.44444444444444</v>
      </c>
      <c r="L22" s="32" t="n">
        <v>69.44444444444444</v>
      </c>
      <c r="M22" s="32" t="n">
        <v>69.44444444444444</v>
      </c>
      <c r="N22" s="32" t="n">
        <v>69.44444444444444</v>
      </c>
      <c r="O22" s="32" t="n">
        <v>69.44444444444444</v>
      </c>
      <c r="P22" s="32" t="n">
        <v>69.44444444444444</v>
      </c>
      <c r="Q22" s="32" t="n">
        <v>69.44444444444444</v>
      </c>
      <c r="R22" s="32" t="n">
        <v>69.44444444444444</v>
      </c>
      <c r="S22" s="32" t="n">
        <v>69.44444444444444</v>
      </c>
    </row>
    <row r="23" ht="22" customHeight="1">
      <c r="A23" s="2" t="str">
        <v>People.P02.SALARY</v>
      </c>
      <c r="B23" s="6" t="str">
        <v>P02 gross salary</v>
      </c>
      <c r="C23" s="2" t="str">
        <v>EUR</v>
      </c>
      <c r="D23" s="2" t="str">
        <v>SUM</v>
      </c>
      <c r="E23" s="32">
        <f>SUM(H23:S23)</f>
        <v>74692.5</v>
      </c>
      <c r="F23" s="6" t="str">
        <v>D10 People!H47 (P02.SALARY), Base, frozen 13 October 2026</v>
      </c>
      <c r="G23" s="2"/>
      <c r="H23" s="32" t="n">
        <v>5433.749999999999</v>
      </c>
      <c r="I23" s="32" t="n">
        <v>5433.749999999999</v>
      </c>
      <c r="J23" s="32" t="n">
        <v>5433.749999999999</v>
      </c>
      <c r="K23" s="32" t="n">
        <v>5433.749999999999</v>
      </c>
      <c r="L23" s="32" t="n">
        <v>5433.749999999999</v>
      </c>
      <c r="M23" s="32" t="n">
        <v>5433.749999999999</v>
      </c>
      <c r="N23" s="32" t="n">
        <v>5433.749999999999</v>
      </c>
      <c r="O23" s="32" t="n">
        <v>7331.25</v>
      </c>
      <c r="P23" s="32" t="n">
        <v>7331.25</v>
      </c>
      <c r="Q23" s="32" t="n">
        <v>7331.25</v>
      </c>
      <c r="R23" s="32" t="n">
        <v>7331.25</v>
      </c>
      <c r="S23" s="32" t="n">
        <v>7331.25</v>
      </c>
    </row>
    <row r="24" ht="22" customHeight="1">
      <c r="A24" s="2" t="str">
        <v>People.P02.RV</v>
      </c>
      <c r="B24" s="6" t="str">
        <v>P02 employer pension contribution (RV)</v>
      </c>
      <c r="C24" s="2" t="str">
        <v>EUR</v>
      </c>
      <c r="D24" s="2" t="str">
        <v>SUM</v>
      </c>
      <c r="E24" s="32">
        <f>SUM(H24:S24)</f>
        <v>0</v>
      </c>
      <c r="F24" s="6" t="str">
        <v>D10 People!H48 (P02.RV), Base, frozen 13 October 2026</v>
      </c>
      <c r="G24" s="2"/>
      <c r="H24" s="32" t="n">
        <v>0</v>
      </c>
      <c r="I24" s="32" t="n">
        <v>0</v>
      </c>
      <c r="J24" s="32" t="n">
        <v>0</v>
      </c>
      <c r="K24" s="32" t="n">
        <v>0</v>
      </c>
      <c r="L24" s="32" t="n">
        <v>0</v>
      </c>
      <c r="M24" s="32" t="n">
        <v>0</v>
      </c>
      <c r="N24" s="32" t="n">
        <v>0</v>
      </c>
      <c r="O24" s="32" t="n">
        <v>0</v>
      </c>
      <c r="P24" s="32" t="n">
        <v>0</v>
      </c>
      <c r="Q24" s="32" t="n">
        <v>0</v>
      </c>
      <c r="R24" s="32" t="n">
        <v>0</v>
      </c>
      <c r="S24" s="32" t="n">
        <v>0</v>
      </c>
    </row>
    <row r="25" ht="28" customHeight="1">
      <c r="A25" s="2" t="str">
        <v>People.P02.AV</v>
      </c>
      <c r="B25" s="6" t="str">
        <v>P02 employer unemployment contribution (AV)</v>
      </c>
      <c r="C25" s="2" t="str">
        <v>EUR</v>
      </c>
      <c r="D25" s="2" t="str">
        <v>SUM</v>
      </c>
      <c r="E25" s="32">
        <f>SUM(H25:S25)</f>
        <v>0</v>
      </c>
      <c r="F25" s="6" t="str">
        <v>D10 People!H49 (P02.AV), Base, frozen 13 October 2026</v>
      </c>
      <c r="G25" s="2"/>
      <c r="H25" s="32" t="n">
        <v>0</v>
      </c>
      <c r="I25" s="32" t="n">
        <v>0</v>
      </c>
      <c r="J25" s="32" t="n">
        <v>0</v>
      </c>
      <c r="K25" s="32" t="n">
        <v>0</v>
      </c>
      <c r="L25" s="32" t="n">
        <v>0</v>
      </c>
      <c r="M25" s="32" t="n">
        <v>0</v>
      </c>
      <c r="N25" s="32" t="n">
        <v>0</v>
      </c>
      <c r="O25" s="32" t="n">
        <v>0</v>
      </c>
      <c r="P25" s="32" t="n">
        <v>0</v>
      </c>
      <c r="Q25" s="32" t="n">
        <v>0</v>
      </c>
      <c r="R25" s="32" t="n">
        <v>0</v>
      </c>
      <c r="S25" s="32" t="n">
        <v>0</v>
      </c>
    </row>
    <row r="26" ht="22" customHeight="1">
      <c r="A26" s="2" t="str">
        <v>People.P02.KV</v>
      </c>
      <c r="B26" s="6" t="str">
        <v>P02 employer health contribution (KV)</v>
      </c>
      <c r="C26" s="2" t="str">
        <v>EUR</v>
      </c>
      <c r="D26" s="2" t="str">
        <v>SUM</v>
      </c>
      <c r="E26" s="32">
        <f>SUM(H26:S26)</f>
        <v>0</v>
      </c>
      <c r="F26" s="6" t="str">
        <v>D10 People!H50 (P02.KV), Base, frozen 13 October 2026</v>
      </c>
      <c r="G26" s="2"/>
      <c r="H26" s="32" t="n">
        <v>0</v>
      </c>
      <c r="I26" s="32" t="n">
        <v>0</v>
      </c>
      <c r="J26" s="32" t="n">
        <v>0</v>
      </c>
      <c r="K26" s="32" t="n">
        <v>0</v>
      </c>
      <c r="L26" s="32" t="n">
        <v>0</v>
      </c>
      <c r="M26" s="32" t="n">
        <v>0</v>
      </c>
      <c r="N26" s="32" t="n">
        <v>0</v>
      </c>
      <c r="O26" s="32" t="n">
        <v>0</v>
      </c>
      <c r="P26" s="32" t="n">
        <v>0</v>
      </c>
      <c r="Q26" s="32" t="n">
        <v>0</v>
      </c>
      <c r="R26" s="32" t="n">
        <v>0</v>
      </c>
      <c r="S26" s="32" t="n">
        <v>0</v>
      </c>
    </row>
    <row r="27" ht="22" customHeight="1">
      <c r="A27" s="2" t="str">
        <v>People.P02.PV</v>
      </c>
      <c r="B27" s="6" t="str">
        <v>P02 employer care contribution (PV)</v>
      </c>
      <c r="C27" s="2" t="str">
        <v>EUR</v>
      </c>
      <c r="D27" s="2" t="str">
        <v>SUM</v>
      </c>
      <c r="E27" s="32">
        <f>SUM(H27:S27)</f>
        <v>0</v>
      </c>
      <c r="F27" s="6" t="str">
        <v>D10 People!H51 (P02.PV), Base, frozen 13 October 2026</v>
      </c>
      <c r="G27" s="2"/>
      <c r="H27" s="32" t="n">
        <v>0</v>
      </c>
      <c r="I27" s="32" t="n">
        <v>0</v>
      </c>
      <c r="J27" s="32" t="n">
        <v>0</v>
      </c>
      <c r="K27" s="32" t="n">
        <v>0</v>
      </c>
      <c r="L27" s="32" t="n">
        <v>0</v>
      </c>
      <c r="M27" s="32" t="n">
        <v>0</v>
      </c>
      <c r="N27" s="32" t="n">
        <v>0</v>
      </c>
      <c r="O27" s="32" t="n">
        <v>0</v>
      </c>
      <c r="P27" s="32" t="n">
        <v>0</v>
      </c>
      <c r="Q27" s="32" t="n">
        <v>0</v>
      </c>
      <c r="R27" s="32" t="n">
        <v>0</v>
      </c>
      <c r="S27" s="32" t="n">
        <v>0</v>
      </c>
    </row>
    <row r="28" ht="22" customHeight="1">
      <c r="A28" s="2" t="str">
        <v>People.P02.U1</v>
      </c>
      <c r="B28" s="6" t="str">
        <v>P02 U1 sick-pay levy</v>
      </c>
      <c r="C28" s="2" t="str">
        <v>EUR</v>
      </c>
      <c r="D28" s="2" t="str">
        <v>SUM</v>
      </c>
      <c r="E28" s="32">
        <f>SUM(H28:S28)</f>
        <v>0</v>
      </c>
      <c r="F28" s="6" t="str">
        <v>D10 People!H52 (P02.U1), Base, frozen 13 October 2026</v>
      </c>
      <c r="G28" s="2"/>
      <c r="H28" s="32" t="n">
        <v>0</v>
      </c>
      <c r="I28" s="32" t="n">
        <v>0</v>
      </c>
      <c r="J28" s="32" t="n">
        <v>0</v>
      </c>
      <c r="K28" s="32" t="n">
        <v>0</v>
      </c>
      <c r="L28" s="32" t="n">
        <v>0</v>
      </c>
      <c r="M28" s="32" t="n">
        <v>0</v>
      </c>
      <c r="N28" s="32" t="n">
        <v>0</v>
      </c>
      <c r="O28" s="32" t="n">
        <v>0</v>
      </c>
      <c r="P28" s="32" t="n">
        <v>0</v>
      </c>
      <c r="Q28" s="32" t="n">
        <v>0</v>
      </c>
      <c r="R28" s="32" t="n">
        <v>0</v>
      </c>
      <c r="S28" s="32" t="n">
        <v>0</v>
      </c>
    </row>
    <row r="29" ht="22" customHeight="1">
      <c r="A29" s="2" t="str">
        <v>People.P02.U2</v>
      </c>
      <c r="B29" s="6" t="str">
        <v>P02 U2 maternity levy</v>
      </c>
      <c r="C29" s="2" t="str">
        <v>EUR</v>
      </c>
      <c r="D29" s="2" t="str">
        <v>SUM</v>
      </c>
      <c r="E29" s="32">
        <f>SUM(H29:S29)</f>
        <v>0</v>
      </c>
      <c r="F29" s="6" t="str">
        <v>D10 People!H53 (P02.U2), Base, frozen 13 October 2026</v>
      </c>
      <c r="G29" s="2"/>
      <c r="H29" s="32" t="n">
        <v>0</v>
      </c>
      <c r="I29" s="32" t="n">
        <v>0</v>
      </c>
      <c r="J29" s="32" t="n">
        <v>0</v>
      </c>
      <c r="K29" s="32" t="n">
        <v>0</v>
      </c>
      <c r="L29" s="32" t="n">
        <v>0</v>
      </c>
      <c r="M29" s="32" t="n">
        <v>0</v>
      </c>
      <c r="N29" s="32" t="n">
        <v>0</v>
      </c>
      <c r="O29" s="32" t="n">
        <v>0</v>
      </c>
      <c r="P29" s="32" t="n">
        <v>0</v>
      </c>
      <c r="Q29" s="32" t="n">
        <v>0</v>
      </c>
      <c r="R29" s="32" t="n">
        <v>0</v>
      </c>
      <c r="S29" s="32" t="n">
        <v>0</v>
      </c>
    </row>
    <row r="30" ht="22" customHeight="1">
      <c r="A30" s="2" t="str">
        <v>People.P02.INSOLV</v>
      </c>
      <c r="B30" s="6" t="str">
        <v>P02 insolvency levy</v>
      </c>
      <c r="C30" s="2" t="str">
        <v>EUR</v>
      </c>
      <c r="D30" s="2" t="str">
        <v>SUM</v>
      </c>
      <c r="E30" s="32">
        <f>SUM(H30:S30)</f>
        <v>0</v>
      </c>
      <c r="F30" s="6" t="str">
        <v>D10 People!H54 (P02.INSOLV), Base, frozen 13 October 2026</v>
      </c>
      <c r="G30" s="2"/>
      <c r="H30" s="32" t="n">
        <v>0</v>
      </c>
      <c r="I30" s="32" t="n">
        <v>0</v>
      </c>
      <c r="J30" s="32" t="n">
        <v>0</v>
      </c>
      <c r="K30" s="32" t="n">
        <v>0</v>
      </c>
      <c r="L30" s="32" t="n">
        <v>0</v>
      </c>
      <c r="M30" s="32" t="n">
        <v>0</v>
      </c>
      <c r="N30" s="32" t="n">
        <v>0</v>
      </c>
      <c r="O30" s="32" t="n">
        <v>0</v>
      </c>
      <c r="P30" s="32" t="n">
        <v>0</v>
      </c>
      <c r="Q30" s="32" t="n">
        <v>0</v>
      </c>
      <c r="R30" s="32" t="n">
        <v>0</v>
      </c>
      <c r="S30" s="32" t="n">
        <v>0</v>
      </c>
    </row>
    <row r="31" ht="22" customHeight="1">
      <c r="A31" s="2" t="str">
        <v>People.P02.BG</v>
      </c>
      <c r="B31" s="6" t="str">
        <v>P02 accident insurance (BG)</v>
      </c>
      <c r="C31" s="2" t="str">
        <v>EUR</v>
      </c>
      <c r="D31" s="2" t="str">
        <v>SUM</v>
      </c>
      <c r="E31" s="32">
        <f>SUM(H31:S31)</f>
        <v>0</v>
      </c>
      <c r="F31" s="6" t="str">
        <v>D10 People!H55 (P02.BG), Base, frozen 13 October 2026</v>
      </c>
      <c r="G31" s="2"/>
      <c r="H31" s="32" t="n">
        <v>0</v>
      </c>
      <c r="I31" s="32" t="n">
        <v>0</v>
      </c>
      <c r="J31" s="32" t="n">
        <v>0</v>
      </c>
      <c r="K31" s="32" t="n">
        <v>0</v>
      </c>
      <c r="L31" s="32" t="n">
        <v>0</v>
      </c>
      <c r="M31" s="32" t="n">
        <v>0</v>
      </c>
      <c r="N31" s="32" t="n">
        <v>0</v>
      </c>
      <c r="O31" s="32" t="n">
        <v>0</v>
      </c>
      <c r="P31" s="32" t="n">
        <v>0</v>
      </c>
      <c r="Q31" s="32" t="n">
        <v>0</v>
      </c>
      <c r="R31" s="32" t="n">
        <v>0</v>
      </c>
      <c r="S31" s="32" t="n">
        <v>0</v>
      </c>
    </row>
    <row r="32" ht="22" customHeight="1">
      <c r="A32" s="2" t="str">
        <v>People.P02.RECRUIT</v>
      </c>
      <c r="B32" s="6" t="str">
        <v>P02 recruiting cost</v>
      </c>
      <c r="C32" s="2" t="str">
        <v>EUR</v>
      </c>
      <c r="D32" s="2" t="str">
        <v>SUM</v>
      </c>
      <c r="E32" s="32">
        <f>SUM(H32:S32)</f>
        <v>0</v>
      </c>
      <c r="F32" s="6" t="str">
        <v>D10 People!H58 (P02.RECRUIT), Base, frozen 13 October 2026</v>
      </c>
      <c r="G32" s="2"/>
      <c r="H32" s="32" t="n">
        <v>0</v>
      </c>
      <c r="I32" s="32" t="n">
        <v>0</v>
      </c>
      <c r="J32" s="32" t="n">
        <v>0</v>
      </c>
      <c r="K32" s="32" t="n">
        <v>0</v>
      </c>
      <c r="L32" s="32" t="n">
        <v>0</v>
      </c>
      <c r="M32" s="32" t="n">
        <v>0</v>
      </c>
      <c r="N32" s="32" t="n">
        <v>0</v>
      </c>
      <c r="O32" s="32" t="n">
        <v>0</v>
      </c>
      <c r="P32" s="32" t="n">
        <v>0</v>
      </c>
      <c r="Q32" s="32" t="n">
        <v>0</v>
      </c>
      <c r="R32" s="32" t="n">
        <v>0</v>
      </c>
      <c r="S32" s="32" t="n">
        <v>0</v>
      </c>
    </row>
    <row r="33" ht="22" customHeight="1">
      <c r="A33" s="2" t="str">
        <v>People.P02.SOFTWARE</v>
      </c>
      <c r="B33" s="6" t="str">
        <v>P02 software cost</v>
      </c>
      <c r="C33" s="2" t="str">
        <v>EUR</v>
      </c>
      <c r="D33" s="2" t="str">
        <v>SUM</v>
      </c>
      <c r="E33" s="32">
        <f>SUM(H33:S33)</f>
        <v>5400</v>
      </c>
      <c r="F33" s="6" t="str">
        <v>D10 People!H59 (P02.SOFTWARE), Base, frozen 13 October 2026</v>
      </c>
      <c r="G33" s="2"/>
      <c r="H33" s="32" t="n">
        <v>450</v>
      </c>
      <c r="I33" s="32" t="n">
        <v>450</v>
      </c>
      <c r="J33" s="32" t="n">
        <v>450</v>
      </c>
      <c r="K33" s="32" t="n">
        <v>450</v>
      </c>
      <c r="L33" s="32" t="n">
        <v>450</v>
      </c>
      <c r="M33" s="32" t="n">
        <v>450</v>
      </c>
      <c r="N33" s="32" t="n">
        <v>450</v>
      </c>
      <c r="O33" s="32" t="n">
        <v>450</v>
      </c>
      <c r="P33" s="32" t="n">
        <v>450</v>
      </c>
      <c r="Q33" s="32" t="n">
        <v>450</v>
      </c>
      <c r="R33" s="32" t="n">
        <v>450</v>
      </c>
      <c r="S33" s="32" t="n">
        <v>450</v>
      </c>
    </row>
    <row r="34" ht="22" customHeight="1">
      <c r="A34" s="2" t="str">
        <v>Capex.P02.DEPRECIATION</v>
      </c>
      <c r="B34" s="6" t="str">
        <v>P02 IT equipment depreciation</v>
      </c>
      <c r="C34" s="2" t="str">
        <v>EUR</v>
      </c>
      <c r="D34" s="2" t="str">
        <v>SUM</v>
      </c>
      <c r="E34" s="32">
        <f>SUM(H34:S34)</f>
        <v>833.3333333333333</v>
      </c>
      <c r="F34" s="6" t="str">
        <v>D10 Capex!H25 (P02.DEPRECIATION), Base, frozen 13 October 2026</v>
      </c>
      <c r="G34" s="2"/>
      <c r="H34" s="32" t="n">
        <v>69.44444444444444</v>
      </c>
      <c r="I34" s="32" t="n">
        <v>69.44444444444444</v>
      </c>
      <c r="J34" s="32" t="n">
        <v>69.44444444444444</v>
      </c>
      <c r="K34" s="32" t="n">
        <v>69.44444444444444</v>
      </c>
      <c r="L34" s="32" t="n">
        <v>69.44444444444444</v>
      </c>
      <c r="M34" s="32" t="n">
        <v>69.44444444444444</v>
      </c>
      <c r="N34" s="32" t="n">
        <v>69.44444444444444</v>
      </c>
      <c r="O34" s="32" t="n">
        <v>69.44444444444444</v>
      </c>
      <c r="P34" s="32" t="n">
        <v>69.44444444444444</v>
      </c>
      <c r="Q34" s="32" t="n">
        <v>69.44444444444444</v>
      </c>
      <c r="R34" s="32" t="n">
        <v>69.44444444444444</v>
      </c>
      <c r="S34" s="32" t="n">
        <v>69.44444444444444</v>
      </c>
    </row>
    <row r="35" ht="22" customHeight="1">
      <c r="A35" s="2" t="str">
        <v>People.P03.SALARY</v>
      </c>
      <c r="B35" s="6" t="str">
        <v>P03 gross salary</v>
      </c>
      <c r="C35" s="2" t="str">
        <v>EUR</v>
      </c>
      <c r="D35" s="2" t="str">
        <v>SUM</v>
      </c>
      <c r="E35" s="32">
        <f>SUM(H35:S35)</f>
        <v>93150.0</v>
      </c>
      <c r="F35" s="6" t="str">
        <v>D10 People!H65 (P03.SALARY), Base, frozen 13 October 2026</v>
      </c>
      <c r="G35" s="2"/>
      <c r="H35" s="32" t="n">
        <v>7762.5</v>
      </c>
      <c r="I35" s="32" t="n">
        <v>7762.5</v>
      </c>
      <c r="J35" s="32" t="n">
        <v>7762.5</v>
      </c>
      <c r="K35" s="32" t="n">
        <v>7762.5</v>
      </c>
      <c r="L35" s="32" t="n">
        <v>7762.5</v>
      </c>
      <c r="M35" s="32" t="n">
        <v>7762.5</v>
      </c>
      <c r="N35" s="32" t="n">
        <v>7762.5</v>
      </c>
      <c r="O35" s="32" t="n">
        <v>7762.5</v>
      </c>
      <c r="P35" s="32" t="n">
        <v>7762.5</v>
      </c>
      <c r="Q35" s="32" t="n">
        <v>7762.5</v>
      </c>
      <c r="R35" s="32" t="n">
        <v>7762.5</v>
      </c>
      <c r="S35" s="32" t="n">
        <v>7762.5</v>
      </c>
    </row>
    <row r="36" ht="22" customHeight="1">
      <c r="A36" s="2" t="str">
        <v>People.P03.RV</v>
      </c>
      <c r="B36" s="6" t="str">
        <v>P03 employer pension contribution (RV)</v>
      </c>
      <c r="C36" s="2" t="str">
        <v>EUR</v>
      </c>
      <c r="D36" s="2" t="str">
        <v>SUM</v>
      </c>
      <c r="E36" s="32">
        <f>SUM(H36:S36)</f>
        <v>8662.95</v>
      </c>
      <c r="F36" s="6" t="str">
        <v>D10 People!H66 (P03.RV), Base, frozen 13 October 2026</v>
      </c>
      <c r="G36" s="2"/>
      <c r="H36" s="32" t="n">
        <v>721.9125</v>
      </c>
      <c r="I36" s="32" t="n">
        <v>721.9125</v>
      </c>
      <c r="J36" s="32" t="n">
        <v>721.9125</v>
      </c>
      <c r="K36" s="32" t="n">
        <v>721.9125</v>
      </c>
      <c r="L36" s="32" t="n">
        <v>721.9125</v>
      </c>
      <c r="M36" s="32" t="n">
        <v>721.9125</v>
      </c>
      <c r="N36" s="32" t="n">
        <v>721.9125</v>
      </c>
      <c r="O36" s="32" t="n">
        <v>721.9125</v>
      </c>
      <c r="P36" s="32" t="n">
        <v>721.9125</v>
      </c>
      <c r="Q36" s="32" t="n">
        <v>721.9125</v>
      </c>
      <c r="R36" s="32" t="n">
        <v>721.9125</v>
      </c>
      <c r="S36" s="32" t="n">
        <v>721.9125</v>
      </c>
    </row>
    <row r="37" ht="28" customHeight="1">
      <c r="A37" s="2" t="str">
        <v>People.P03.AV</v>
      </c>
      <c r="B37" s="6" t="str">
        <v>P03 employer unemployment contribution (AV)</v>
      </c>
      <c r="C37" s="2" t="str">
        <v>EUR</v>
      </c>
      <c r="D37" s="2" t="str">
        <v>SUM</v>
      </c>
      <c r="E37" s="32">
        <f>SUM(H37:S37)</f>
        <v>1210.9499999999998</v>
      </c>
      <c r="F37" s="6" t="str">
        <v>D10 People!H67 (P03.AV), Base, frozen 13 October 2026</v>
      </c>
      <c r="G37" s="2"/>
      <c r="H37" s="32" t="n">
        <v>100.9125</v>
      </c>
      <c r="I37" s="32" t="n">
        <v>100.9125</v>
      </c>
      <c r="J37" s="32" t="n">
        <v>100.9125</v>
      </c>
      <c r="K37" s="32" t="n">
        <v>100.9125</v>
      </c>
      <c r="L37" s="32" t="n">
        <v>100.9125</v>
      </c>
      <c r="M37" s="32" t="n">
        <v>100.9125</v>
      </c>
      <c r="N37" s="32" t="n">
        <v>100.9125</v>
      </c>
      <c r="O37" s="32" t="n">
        <v>100.9125</v>
      </c>
      <c r="P37" s="32" t="n">
        <v>100.9125</v>
      </c>
      <c r="Q37" s="32" t="n">
        <v>100.9125</v>
      </c>
      <c r="R37" s="32" t="n">
        <v>100.9125</v>
      </c>
      <c r="S37" s="32" t="n">
        <v>100.9125</v>
      </c>
    </row>
    <row r="38" ht="22" customHeight="1">
      <c r="A38" s="2" t="str">
        <v>People.P03.KV</v>
      </c>
      <c r="B38" s="6" t="str">
        <v>P03 employer health contribution (KV)</v>
      </c>
      <c r="C38" s="2" t="str">
        <v>EUR</v>
      </c>
      <c r="D38" s="2" t="str">
        <v>SUM</v>
      </c>
      <c r="E38" s="32">
        <f>SUM(H38:S38)</f>
        <v>6770.25</v>
      </c>
      <c r="F38" s="6" t="str">
        <v>D10 People!H68 (P03.KV), Base, frozen 13 October 2026</v>
      </c>
      <c r="G38" s="2"/>
      <c r="H38" s="32" t="n">
        <v>564.1875</v>
      </c>
      <c r="I38" s="32" t="n">
        <v>564.1875</v>
      </c>
      <c r="J38" s="32" t="n">
        <v>564.1875</v>
      </c>
      <c r="K38" s="32" t="n">
        <v>564.1875</v>
      </c>
      <c r="L38" s="32" t="n">
        <v>564.1875</v>
      </c>
      <c r="M38" s="32" t="n">
        <v>564.1875</v>
      </c>
      <c r="N38" s="32" t="n">
        <v>564.1875</v>
      </c>
      <c r="O38" s="32" t="n">
        <v>564.1875</v>
      </c>
      <c r="P38" s="32" t="n">
        <v>564.1875</v>
      </c>
      <c r="Q38" s="32" t="n">
        <v>564.1875</v>
      </c>
      <c r="R38" s="32" t="n">
        <v>564.1875</v>
      </c>
      <c r="S38" s="32" t="n">
        <v>564.1875</v>
      </c>
    </row>
    <row r="39" ht="22" customHeight="1">
      <c r="A39" s="2" t="str">
        <v>People.P03.PV</v>
      </c>
      <c r="B39" s="6" t="str">
        <v>P03 employer care contribution (PV)</v>
      </c>
      <c r="C39" s="2" t="str">
        <v>EUR</v>
      </c>
      <c r="D39" s="2" t="str">
        <v>SUM</v>
      </c>
      <c r="E39" s="32">
        <f>SUM(H39:S39)</f>
        <v>1376.9999999999998</v>
      </c>
      <c r="F39" s="6" t="str">
        <v>D10 People!H69 (P03.PV), Base, frozen 13 October 2026</v>
      </c>
      <c r="G39" s="2"/>
      <c r="H39" s="32" t="n">
        <v>114.74999999999999</v>
      </c>
      <c r="I39" s="32" t="n">
        <v>114.74999999999999</v>
      </c>
      <c r="J39" s="32" t="n">
        <v>114.74999999999999</v>
      </c>
      <c r="K39" s="32" t="n">
        <v>114.74999999999999</v>
      </c>
      <c r="L39" s="32" t="n">
        <v>114.74999999999999</v>
      </c>
      <c r="M39" s="32" t="n">
        <v>114.74999999999999</v>
      </c>
      <c r="N39" s="32" t="n">
        <v>114.74999999999999</v>
      </c>
      <c r="O39" s="32" t="n">
        <v>114.74999999999999</v>
      </c>
      <c r="P39" s="32" t="n">
        <v>114.74999999999999</v>
      </c>
      <c r="Q39" s="32" t="n">
        <v>114.74999999999999</v>
      </c>
      <c r="R39" s="32" t="n">
        <v>114.74999999999999</v>
      </c>
      <c r="S39" s="32" t="n">
        <v>114.74999999999999</v>
      </c>
    </row>
    <row r="40" ht="22" customHeight="1">
      <c r="A40" s="2" t="str">
        <v>People.P03.U1</v>
      </c>
      <c r="B40" s="6" t="str">
        <v>P03 U1 sick-pay levy</v>
      </c>
      <c r="C40" s="2" t="str">
        <v>EUR</v>
      </c>
      <c r="D40" s="2" t="str">
        <v>SUM</v>
      </c>
      <c r="E40" s="32">
        <f>SUM(H40:S40)</f>
        <v>1956.15</v>
      </c>
      <c r="F40" s="6" t="str">
        <v>D10 People!H70 (P03.U1), Base, frozen 13 October 2026</v>
      </c>
      <c r="G40" s="2"/>
      <c r="H40" s="32" t="n">
        <v>163.01250000000002</v>
      </c>
      <c r="I40" s="32" t="n">
        <v>163.01250000000002</v>
      </c>
      <c r="J40" s="32" t="n">
        <v>163.01250000000002</v>
      </c>
      <c r="K40" s="32" t="n">
        <v>163.01250000000002</v>
      </c>
      <c r="L40" s="32" t="n">
        <v>163.01250000000002</v>
      </c>
      <c r="M40" s="32" t="n">
        <v>163.01250000000002</v>
      </c>
      <c r="N40" s="32" t="n">
        <v>163.01250000000002</v>
      </c>
      <c r="O40" s="32" t="n">
        <v>163.01250000000002</v>
      </c>
      <c r="P40" s="32" t="n">
        <v>163.01250000000002</v>
      </c>
      <c r="Q40" s="32" t="n">
        <v>163.01250000000002</v>
      </c>
      <c r="R40" s="32" t="n">
        <v>163.01250000000002</v>
      </c>
      <c r="S40" s="32" t="n">
        <v>163.01250000000002</v>
      </c>
    </row>
    <row r="41" ht="22" customHeight="1">
      <c r="A41" s="2" t="str">
        <v>People.P03.U2</v>
      </c>
      <c r="B41" s="6" t="str">
        <v>P03 U2 maternity levy</v>
      </c>
      <c r="C41" s="2" t="str">
        <v>EUR</v>
      </c>
      <c r="D41" s="2" t="str">
        <v>SUM</v>
      </c>
      <c r="E41" s="32">
        <f>SUM(H41:S41)</f>
        <v>409.86</v>
      </c>
      <c r="F41" s="6" t="str">
        <v>D10 People!H71 (P03.U2), Base, frozen 13 October 2026</v>
      </c>
      <c r="G41" s="2"/>
      <c r="H41" s="32" t="n">
        <v>34.155</v>
      </c>
      <c r="I41" s="32" t="n">
        <v>34.155</v>
      </c>
      <c r="J41" s="32" t="n">
        <v>34.155</v>
      </c>
      <c r="K41" s="32" t="n">
        <v>34.155</v>
      </c>
      <c r="L41" s="32" t="n">
        <v>34.155</v>
      </c>
      <c r="M41" s="32" t="n">
        <v>34.155</v>
      </c>
      <c r="N41" s="32" t="n">
        <v>34.155</v>
      </c>
      <c r="O41" s="32" t="n">
        <v>34.155</v>
      </c>
      <c r="P41" s="32" t="n">
        <v>34.155</v>
      </c>
      <c r="Q41" s="32" t="n">
        <v>34.155</v>
      </c>
      <c r="R41" s="32" t="n">
        <v>34.155</v>
      </c>
      <c r="S41" s="32" t="n">
        <v>34.155</v>
      </c>
    </row>
    <row r="42" ht="22" customHeight="1">
      <c r="A42" s="2" t="str">
        <v>People.P03.INSOLV</v>
      </c>
      <c r="B42" s="6" t="str">
        <v>P03 insolvency levy</v>
      </c>
      <c r="C42" s="2" t="str">
        <v>EUR</v>
      </c>
      <c r="D42" s="2" t="str">
        <v>SUM</v>
      </c>
      <c r="E42" s="32">
        <f>SUM(H42:S42)</f>
        <v>139.72500000000002</v>
      </c>
      <c r="F42" s="6" t="str">
        <v>D10 People!H72 (P03.INSOLV), Base, frozen 13 October 2026</v>
      </c>
      <c r="G42" s="2"/>
      <c r="H42" s="32" t="n">
        <v>11.64375</v>
      </c>
      <c r="I42" s="32" t="n">
        <v>11.64375</v>
      </c>
      <c r="J42" s="32" t="n">
        <v>11.64375</v>
      </c>
      <c r="K42" s="32" t="n">
        <v>11.64375</v>
      </c>
      <c r="L42" s="32" t="n">
        <v>11.64375</v>
      </c>
      <c r="M42" s="32" t="n">
        <v>11.64375</v>
      </c>
      <c r="N42" s="32" t="n">
        <v>11.64375</v>
      </c>
      <c r="O42" s="32" t="n">
        <v>11.64375</v>
      </c>
      <c r="P42" s="32" t="n">
        <v>11.64375</v>
      </c>
      <c r="Q42" s="32" t="n">
        <v>11.64375</v>
      </c>
      <c r="R42" s="32" t="n">
        <v>11.64375</v>
      </c>
      <c r="S42" s="32" t="n">
        <v>11.64375</v>
      </c>
    </row>
    <row r="43" ht="22" customHeight="1">
      <c r="A43" s="2" t="str">
        <v>People.P03.BG</v>
      </c>
      <c r="B43" s="6" t="str">
        <v>P03 accident insurance (BG)</v>
      </c>
      <c r="C43" s="2" t="str">
        <v>EUR</v>
      </c>
      <c r="D43" s="2" t="str">
        <v>SUM</v>
      </c>
      <c r="E43" s="32">
        <f>SUM(H43:S43)</f>
        <v>279.45000000000005</v>
      </c>
      <c r="F43" s="6" t="str">
        <v>D10 People!H73 (P03.BG), Base, frozen 13 October 2026</v>
      </c>
      <c r="G43" s="2"/>
      <c r="H43" s="32" t="n">
        <v>23.2875</v>
      </c>
      <c r="I43" s="32" t="n">
        <v>23.2875</v>
      </c>
      <c r="J43" s="32" t="n">
        <v>23.2875</v>
      </c>
      <c r="K43" s="32" t="n">
        <v>23.2875</v>
      </c>
      <c r="L43" s="32" t="n">
        <v>23.2875</v>
      </c>
      <c r="M43" s="32" t="n">
        <v>23.2875</v>
      </c>
      <c r="N43" s="32" t="n">
        <v>23.2875</v>
      </c>
      <c r="O43" s="32" t="n">
        <v>23.2875</v>
      </c>
      <c r="P43" s="32" t="n">
        <v>23.2875</v>
      </c>
      <c r="Q43" s="32" t="n">
        <v>23.2875</v>
      </c>
      <c r="R43" s="32" t="n">
        <v>23.2875</v>
      </c>
      <c r="S43" s="32" t="n">
        <v>23.2875</v>
      </c>
    </row>
    <row r="44" ht="22" customHeight="1">
      <c r="A44" s="2" t="str">
        <v>People.P03.RECRUIT</v>
      </c>
      <c r="B44" s="6" t="str">
        <v>P03 recruiting cost</v>
      </c>
      <c r="C44" s="2" t="str">
        <v>EUR</v>
      </c>
      <c r="D44" s="2" t="str">
        <v>SUM</v>
      </c>
      <c r="E44" s="32">
        <f>SUM(H44:S44)</f>
        <v>9615</v>
      </c>
      <c r="F44" s="6" t="str">
        <v>D10 People!H76 (P03.RECRUIT), Base, frozen 13 October 2026</v>
      </c>
      <c r="G44" s="2"/>
      <c r="H44" s="32" t="n">
        <v>9615</v>
      </c>
      <c r="I44" s="32" t="n">
        <v>0</v>
      </c>
      <c r="J44" s="32" t="n">
        <v>0</v>
      </c>
      <c r="K44" s="32" t="n">
        <v>0</v>
      </c>
      <c r="L44" s="32" t="n">
        <v>0</v>
      </c>
      <c r="M44" s="32" t="n">
        <v>0</v>
      </c>
      <c r="N44" s="32" t="n">
        <v>0</v>
      </c>
      <c r="O44" s="32" t="n">
        <v>0</v>
      </c>
      <c r="P44" s="32" t="n">
        <v>0</v>
      </c>
      <c r="Q44" s="32" t="n">
        <v>0</v>
      </c>
      <c r="R44" s="32" t="n">
        <v>0</v>
      </c>
      <c r="S44" s="32" t="n">
        <v>0</v>
      </c>
    </row>
    <row r="45" ht="22" customHeight="1">
      <c r="A45" s="2" t="str">
        <v>People.P03.SOFTWARE</v>
      </c>
      <c r="B45" s="6" t="str">
        <v>P03 software cost</v>
      </c>
      <c r="C45" s="2" t="str">
        <v>EUR</v>
      </c>
      <c r="D45" s="2" t="str">
        <v>SUM</v>
      </c>
      <c r="E45" s="32">
        <f>SUM(H45:S45)</f>
        <v>5400</v>
      </c>
      <c r="F45" s="6" t="str">
        <v>D10 People!H77 (P03.SOFTWARE), Base, frozen 13 October 2026</v>
      </c>
      <c r="G45" s="2"/>
      <c r="H45" s="32" t="n">
        <v>450</v>
      </c>
      <c r="I45" s="32" t="n">
        <v>450</v>
      </c>
      <c r="J45" s="32" t="n">
        <v>450</v>
      </c>
      <c r="K45" s="32" t="n">
        <v>450</v>
      </c>
      <c r="L45" s="32" t="n">
        <v>450</v>
      </c>
      <c r="M45" s="32" t="n">
        <v>450</v>
      </c>
      <c r="N45" s="32" t="n">
        <v>450</v>
      </c>
      <c r="O45" s="32" t="n">
        <v>450</v>
      </c>
      <c r="P45" s="32" t="n">
        <v>450</v>
      </c>
      <c r="Q45" s="32" t="n">
        <v>450</v>
      </c>
      <c r="R45" s="32" t="n">
        <v>450</v>
      </c>
      <c r="S45" s="32" t="n">
        <v>450</v>
      </c>
    </row>
    <row r="46" ht="22" customHeight="1">
      <c r="A46" s="2" t="str">
        <v>Capex.P03.DEPRECIATION</v>
      </c>
      <c r="B46" s="6" t="str">
        <v>P03 IT equipment depreciation</v>
      </c>
      <c r="C46" s="2" t="str">
        <v>EUR</v>
      </c>
      <c r="D46" s="2" t="str">
        <v>SUM</v>
      </c>
      <c r="E46" s="32">
        <f>SUM(H46:S46)</f>
        <v>833.3333333333333</v>
      </c>
      <c r="F46" s="6" t="str">
        <v>D10 Capex!H30 (P03.DEPRECIATION), Base, frozen 13 October 2026</v>
      </c>
      <c r="G46" s="2"/>
      <c r="H46" s="32" t="n">
        <v>69.44444444444444</v>
      </c>
      <c r="I46" s="32" t="n">
        <v>69.44444444444444</v>
      </c>
      <c r="J46" s="32" t="n">
        <v>69.44444444444444</v>
      </c>
      <c r="K46" s="32" t="n">
        <v>69.44444444444444</v>
      </c>
      <c r="L46" s="32" t="n">
        <v>69.44444444444444</v>
      </c>
      <c r="M46" s="32" t="n">
        <v>69.44444444444444</v>
      </c>
      <c r="N46" s="32" t="n">
        <v>69.44444444444444</v>
      </c>
      <c r="O46" s="32" t="n">
        <v>69.44444444444444</v>
      </c>
      <c r="P46" s="32" t="n">
        <v>69.44444444444444</v>
      </c>
      <c r="Q46" s="32" t="n">
        <v>69.44444444444444</v>
      </c>
      <c r="R46" s="32" t="n">
        <v>69.44444444444444</v>
      </c>
      <c r="S46" s="32" t="n">
        <v>69.44444444444444</v>
      </c>
    </row>
    <row r="47" ht="22" customHeight="1">
      <c r="A47" s="2" t="str">
        <v>People.P04.SALARY</v>
      </c>
      <c r="B47" s="6" t="str">
        <v>P04 gross salary</v>
      </c>
      <c r="C47" s="2" t="str">
        <v>EUR</v>
      </c>
      <c r="D47" s="2" t="str">
        <v>SUM</v>
      </c>
      <c r="E47" s="32">
        <f>SUM(H47:S47)</f>
        <v>85387.5</v>
      </c>
      <c r="F47" s="6" t="str">
        <v>D10 People!H83 (P04.SALARY), Base, frozen 13 October 2026</v>
      </c>
      <c r="G47" s="2"/>
      <c r="H47" s="32" t="n">
        <v>0</v>
      </c>
      <c r="I47" s="32" t="n">
        <v>7762.5</v>
      </c>
      <c r="J47" s="32" t="n">
        <v>7762.5</v>
      </c>
      <c r="K47" s="32" t="n">
        <v>7762.5</v>
      </c>
      <c r="L47" s="32" t="n">
        <v>7762.5</v>
      </c>
      <c r="M47" s="32" t="n">
        <v>7762.5</v>
      </c>
      <c r="N47" s="32" t="n">
        <v>7762.5</v>
      </c>
      <c r="O47" s="32" t="n">
        <v>7762.5</v>
      </c>
      <c r="P47" s="32" t="n">
        <v>7762.5</v>
      </c>
      <c r="Q47" s="32" t="n">
        <v>7762.5</v>
      </c>
      <c r="R47" s="32" t="n">
        <v>7762.5</v>
      </c>
      <c r="S47" s="32" t="n">
        <v>7762.5</v>
      </c>
    </row>
    <row r="48" ht="22" customHeight="1">
      <c r="A48" s="2" t="str">
        <v>People.P04.RV</v>
      </c>
      <c r="B48" s="6" t="str">
        <v>P04 employer pension contribution (RV)</v>
      </c>
      <c r="C48" s="2" t="str">
        <v>EUR</v>
      </c>
      <c r="D48" s="2" t="str">
        <v>SUM</v>
      </c>
      <c r="E48" s="32">
        <f>SUM(H48:S48)</f>
        <v>7941.0375</v>
      </c>
      <c r="F48" s="6" t="str">
        <v>D10 People!H84 (P04.RV), Base, frozen 13 October 2026</v>
      </c>
      <c r="G48" s="2"/>
      <c r="H48" s="32" t="n">
        <v>0</v>
      </c>
      <c r="I48" s="32" t="n">
        <v>721.9125</v>
      </c>
      <c r="J48" s="32" t="n">
        <v>721.9125</v>
      </c>
      <c r="K48" s="32" t="n">
        <v>721.9125</v>
      </c>
      <c r="L48" s="32" t="n">
        <v>721.9125</v>
      </c>
      <c r="M48" s="32" t="n">
        <v>721.9125</v>
      </c>
      <c r="N48" s="32" t="n">
        <v>721.9125</v>
      </c>
      <c r="O48" s="32" t="n">
        <v>721.9125</v>
      </c>
      <c r="P48" s="32" t="n">
        <v>721.9125</v>
      </c>
      <c r="Q48" s="32" t="n">
        <v>721.9125</v>
      </c>
      <c r="R48" s="32" t="n">
        <v>721.9125</v>
      </c>
      <c r="S48" s="32" t="n">
        <v>721.9125</v>
      </c>
    </row>
    <row r="49" ht="28" customHeight="1">
      <c r="A49" s="2" t="str">
        <v>People.P04.AV</v>
      </c>
      <c r="B49" s="6" t="str">
        <v>P04 employer unemployment contribution (AV)</v>
      </c>
      <c r="C49" s="2" t="str">
        <v>EUR</v>
      </c>
      <c r="D49" s="2" t="str">
        <v>SUM</v>
      </c>
      <c r="E49" s="32">
        <f>SUM(H49:S49)</f>
        <v>1110.0375</v>
      </c>
      <c r="F49" s="6" t="str">
        <v>D10 People!H85 (P04.AV), Base, frozen 13 October 2026</v>
      </c>
      <c r="G49" s="2"/>
      <c r="H49" s="32" t="n">
        <v>0</v>
      </c>
      <c r="I49" s="32" t="n">
        <v>100.9125</v>
      </c>
      <c r="J49" s="32" t="n">
        <v>100.9125</v>
      </c>
      <c r="K49" s="32" t="n">
        <v>100.9125</v>
      </c>
      <c r="L49" s="32" t="n">
        <v>100.9125</v>
      </c>
      <c r="M49" s="32" t="n">
        <v>100.9125</v>
      </c>
      <c r="N49" s="32" t="n">
        <v>100.9125</v>
      </c>
      <c r="O49" s="32" t="n">
        <v>100.9125</v>
      </c>
      <c r="P49" s="32" t="n">
        <v>100.9125</v>
      </c>
      <c r="Q49" s="32" t="n">
        <v>100.9125</v>
      </c>
      <c r="R49" s="32" t="n">
        <v>100.9125</v>
      </c>
      <c r="S49" s="32" t="n">
        <v>100.9125</v>
      </c>
    </row>
    <row r="50" ht="22" customHeight="1">
      <c r="A50" s="2" t="str">
        <v>People.P04.KV</v>
      </c>
      <c r="B50" s="6" t="str">
        <v>P04 employer health contribution (KV)</v>
      </c>
      <c r="C50" s="2" t="str">
        <v>EUR</v>
      </c>
      <c r="D50" s="2" t="str">
        <v>SUM</v>
      </c>
      <c r="E50" s="32">
        <f>SUM(H50:S50)</f>
        <v>6206.0625</v>
      </c>
      <c r="F50" s="6" t="str">
        <v>D10 People!H86 (P04.KV), Base, frozen 13 October 2026</v>
      </c>
      <c r="G50" s="2"/>
      <c r="H50" s="32" t="n">
        <v>0</v>
      </c>
      <c r="I50" s="32" t="n">
        <v>564.1875</v>
      </c>
      <c r="J50" s="32" t="n">
        <v>564.1875</v>
      </c>
      <c r="K50" s="32" t="n">
        <v>564.1875</v>
      </c>
      <c r="L50" s="32" t="n">
        <v>564.1875</v>
      </c>
      <c r="M50" s="32" t="n">
        <v>564.1875</v>
      </c>
      <c r="N50" s="32" t="n">
        <v>564.1875</v>
      </c>
      <c r="O50" s="32" t="n">
        <v>564.1875</v>
      </c>
      <c r="P50" s="32" t="n">
        <v>564.1875</v>
      </c>
      <c r="Q50" s="32" t="n">
        <v>564.1875</v>
      </c>
      <c r="R50" s="32" t="n">
        <v>564.1875</v>
      </c>
      <c r="S50" s="32" t="n">
        <v>564.1875</v>
      </c>
    </row>
    <row r="51" ht="22" customHeight="1">
      <c r="A51" s="2" t="str">
        <v>People.P04.PV</v>
      </c>
      <c r="B51" s="6" t="str">
        <v>P04 employer care contribution (PV)</v>
      </c>
      <c r="C51" s="2" t="str">
        <v>EUR</v>
      </c>
      <c r="D51" s="2" t="str">
        <v>SUM</v>
      </c>
      <c r="E51" s="32">
        <f>SUM(H51:S51)</f>
        <v>1262.2499999999998</v>
      </c>
      <c r="F51" s="6" t="str">
        <v>D10 People!H87 (P04.PV), Base, frozen 13 October 2026</v>
      </c>
      <c r="G51" s="2"/>
      <c r="H51" s="32" t="n">
        <v>0</v>
      </c>
      <c r="I51" s="32" t="n">
        <v>114.74999999999999</v>
      </c>
      <c r="J51" s="32" t="n">
        <v>114.74999999999999</v>
      </c>
      <c r="K51" s="32" t="n">
        <v>114.74999999999999</v>
      </c>
      <c r="L51" s="32" t="n">
        <v>114.74999999999999</v>
      </c>
      <c r="M51" s="32" t="n">
        <v>114.74999999999999</v>
      </c>
      <c r="N51" s="32" t="n">
        <v>114.74999999999999</v>
      </c>
      <c r="O51" s="32" t="n">
        <v>114.74999999999999</v>
      </c>
      <c r="P51" s="32" t="n">
        <v>114.74999999999999</v>
      </c>
      <c r="Q51" s="32" t="n">
        <v>114.74999999999999</v>
      </c>
      <c r="R51" s="32" t="n">
        <v>114.74999999999999</v>
      </c>
      <c r="S51" s="32" t="n">
        <v>114.74999999999999</v>
      </c>
    </row>
    <row r="52" ht="22" customHeight="1">
      <c r="A52" s="2" t="str">
        <v>People.P04.U1</v>
      </c>
      <c r="B52" s="6" t="str">
        <v>P04 U1 sick-pay levy</v>
      </c>
      <c r="C52" s="2" t="str">
        <v>EUR</v>
      </c>
      <c r="D52" s="2" t="str">
        <v>SUM</v>
      </c>
      <c r="E52" s="32">
        <f>SUM(H52:S52)</f>
        <v>1793.1375000000003</v>
      </c>
      <c r="F52" s="6" t="str">
        <v>D10 People!H88 (P04.U1), Base, frozen 13 October 2026</v>
      </c>
      <c r="G52" s="2"/>
      <c r="H52" s="32" t="n">
        <v>0</v>
      </c>
      <c r="I52" s="32" t="n">
        <v>163.01250000000002</v>
      </c>
      <c r="J52" s="32" t="n">
        <v>163.01250000000002</v>
      </c>
      <c r="K52" s="32" t="n">
        <v>163.01250000000002</v>
      </c>
      <c r="L52" s="32" t="n">
        <v>163.01250000000002</v>
      </c>
      <c r="M52" s="32" t="n">
        <v>163.01250000000002</v>
      </c>
      <c r="N52" s="32" t="n">
        <v>163.01250000000002</v>
      </c>
      <c r="O52" s="32" t="n">
        <v>163.01250000000002</v>
      </c>
      <c r="P52" s="32" t="n">
        <v>163.01250000000002</v>
      </c>
      <c r="Q52" s="32" t="n">
        <v>163.01250000000002</v>
      </c>
      <c r="R52" s="32" t="n">
        <v>163.01250000000002</v>
      </c>
      <c r="S52" s="32" t="n">
        <v>163.01250000000002</v>
      </c>
    </row>
    <row r="53" ht="22" customHeight="1">
      <c r="A53" s="2" t="str">
        <v>People.P04.U2</v>
      </c>
      <c r="B53" s="6" t="str">
        <v>P04 U2 maternity levy</v>
      </c>
      <c r="C53" s="2" t="str">
        <v>EUR</v>
      </c>
      <c r="D53" s="2" t="str">
        <v>SUM</v>
      </c>
      <c r="E53" s="32">
        <f>SUM(H53:S53)</f>
        <v>375.70500000000004</v>
      </c>
      <c r="F53" s="6" t="str">
        <v>D10 People!H89 (P04.U2), Base, frozen 13 October 2026</v>
      </c>
      <c r="G53" s="2"/>
      <c r="H53" s="32" t="n">
        <v>0</v>
      </c>
      <c r="I53" s="32" t="n">
        <v>34.155</v>
      </c>
      <c r="J53" s="32" t="n">
        <v>34.155</v>
      </c>
      <c r="K53" s="32" t="n">
        <v>34.155</v>
      </c>
      <c r="L53" s="32" t="n">
        <v>34.155</v>
      </c>
      <c r="M53" s="32" t="n">
        <v>34.155</v>
      </c>
      <c r="N53" s="32" t="n">
        <v>34.155</v>
      </c>
      <c r="O53" s="32" t="n">
        <v>34.155</v>
      </c>
      <c r="P53" s="32" t="n">
        <v>34.155</v>
      </c>
      <c r="Q53" s="32" t="n">
        <v>34.155</v>
      </c>
      <c r="R53" s="32" t="n">
        <v>34.155</v>
      </c>
      <c r="S53" s="32" t="n">
        <v>34.155</v>
      </c>
    </row>
    <row r="54" ht="22" customHeight="1">
      <c r="A54" s="2" t="str">
        <v>People.P04.INSOLV</v>
      </c>
      <c r="B54" s="6" t="str">
        <v>P04 insolvency levy</v>
      </c>
      <c r="C54" s="2" t="str">
        <v>EUR</v>
      </c>
      <c r="D54" s="2" t="str">
        <v>SUM</v>
      </c>
      <c r="E54" s="32">
        <f>SUM(H54:S54)</f>
        <v>128.08125</v>
      </c>
      <c r="F54" s="6" t="str">
        <v>D10 People!H90 (P04.INSOLV), Base, frozen 13 October 2026</v>
      </c>
      <c r="G54" s="2"/>
      <c r="H54" s="32" t="n">
        <v>0</v>
      </c>
      <c r="I54" s="32" t="n">
        <v>11.64375</v>
      </c>
      <c r="J54" s="32" t="n">
        <v>11.64375</v>
      </c>
      <c r="K54" s="32" t="n">
        <v>11.64375</v>
      </c>
      <c r="L54" s="32" t="n">
        <v>11.64375</v>
      </c>
      <c r="M54" s="32" t="n">
        <v>11.64375</v>
      </c>
      <c r="N54" s="32" t="n">
        <v>11.64375</v>
      </c>
      <c r="O54" s="32" t="n">
        <v>11.64375</v>
      </c>
      <c r="P54" s="32" t="n">
        <v>11.64375</v>
      </c>
      <c r="Q54" s="32" t="n">
        <v>11.64375</v>
      </c>
      <c r="R54" s="32" t="n">
        <v>11.64375</v>
      </c>
      <c r="S54" s="32" t="n">
        <v>11.64375</v>
      </c>
    </row>
    <row r="55" ht="22" customHeight="1">
      <c r="A55" s="2" t="str">
        <v>People.P04.BG</v>
      </c>
      <c r="B55" s="6" t="str">
        <v>P04 accident insurance (BG)</v>
      </c>
      <c r="C55" s="2" t="str">
        <v>EUR</v>
      </c>
      <c r="D55" s="2" t="str">
        <v>SUM</v>
      </c>
      <c r="E55" s="32">
        <f>SUM(H55:S55)</f>
        <v>256.1625</v>
      </c>
      <c r="F55" s="6" t="str">
        <v>D10 People!H91 (P04.BG), Base, frozen 13 October 2026</v>
      </c>
      <c r="G55" s="2"/>
      <c r="H55" s="32" t="n">
        <v>0</v>
      </c>
      <c r="I55" s="32" t="n">
        <v>23.2875</v>
      </c>
      <c r="J55" s="32" t="n">
        <v>23.2875</v>
      </c>
      <c r="K55" s="32" t="n">
        <v>23.2875</v>
      </c>
      <c r="L55" s="32" t="n">
        <v>23.2875</v>
      </c>
      <c r="M55" s="32" t="n">
        <v>23.2875</v>
      </c>
      <c r="N55" s="32" t="n">
        <v>23.2875</v>
      </c>
      <c r="O55" s="32" t="n">
        <v>23.2875</v>
      </c>
      <c r="P55" s="32" t="n">
        <v>23.2875</v>
      </c>
      <c r="Q55" s="32" t="n">
        <v>23.2875</v>
      </c>
      <c r="R55" s="32" t="n">
        <v>23.2875</v>
      </c>
      <c r="S55" s="32" t="n">
        <v>23.2875</v>
      </c>
    </row>
    <row r="56" ht="22" customHeight="1">
      <c r="A56" s="2" t="str">
        <v>People.P04.RECRUIT</v>
      </c>
      <c r="B56" s="6" t="str">
        <v>P04 recruiting cost</v>
      </c>
      <c r="C56" s="2" t="str">
        <v>EUR</v>
      </c>
      <c r="D56" s="2" t="str">
        <v>SUM</v>
      </c>
      <c r="E56" s="32">
        <f>SUM(H56:S56)</f>
        <v>9615</v>
      </c>
      <c r="F56" s="6" t="str">
        <v>D10 People!H94 (P04.RECRUIT), Base, frozen 13 October 2026</v>
      </c>
      <c r="G56" s="2"/>
      <c r="H56" s="32" t="n">
        <v>0</v>
      </c>
      <c r="I56" s="32" t="n">
        <v>9615</v>
      </c>
      <c r="J56" s="32" t="n">
        <v>0</v>
      </c>
      <c r="K56" s="32" t="n">
        <v>0</v>
      </c>
      <c r="L56" s="32" t="n">
        <v>0</v>
      </c>
      <c r="M56" s="32" t="n">
        <v>0</v>
      </c>
      <c r="N56" s="32" t="n">
        <v>0</v>
      </c>
      <c r="O56" s="32" t="n">
        <v>0</v>
      </c>
      <c r="P56" s="32" t="n">
        <v>0</v>
      </c>
      <c r="Q56" s="32" t="n">
        <v>0</v>
      </c>
      <c r="R56" s="32" t="n">
        <v>0</v>
      </c>
      <c r="S56" s="32" t="n">
        <v>0</v>
      </c>
    </row>
    <row r="57" ht="22" customHeight="1">
      <c r="A57" s="2" t="str">
        <v>People.P04.SOFTWARE</v>
      </c>
      <c r="B57" s="6" t="str">
        <v>P04 software cost</v>
      </c>
      <c r="C57" s="2" t="str">
        <v>EUR</v>
      </c>
      <c r="D57" s="2" t="str">
        <v>SUM</v>
      </c>
      <c r="E57" s="32">
        <f>SUM(H57:S57)</f>
        <v>4950</v>
      </c>
      <c r="F57" s="6" t="str">
        <v>D10 People!H95 (P04.SOFTWARE), Base, frozen 13 October 2026</v>
      </c>
      <c r="G57" s="2"/>
      <c r="H57" s="32" t="n">
        <v>0</v>
      </c>
      <c r="I57" s="32" t="n">
        <v>450</v>
      </c>
      <c r="J57" s="32" t="n">
        <v>450</v>
      </c>
      <c r="K57" s="32" t="n">
        <v>450</v>
      </c>
      <c r="L57" s="32" t="n">
        <v>450</v>
      </c>
      <c r="M57" s="32" t="n">
        <v>450</v>
      </c>
      <c r="N57" s="32" t="n">
        <v>450</v>
      </c>
      <c r="O57" s="32" t="n">
        <v>450</v>
      </c>
      <c r="P57" s="32" t="n">
        <v>450</v>
      </c>
      <c r="Q57" s="32" t="n">
        <v>450</v>
      </c>
      <c r="R57" s="32" t="n">
        <v>450</v>
      </c>
      <c r="S57" s="32" t="n">
        <v>450</v>
      </c>
    </row>
    <row r="58" ht="22" customHeight="1">
      <c r="A58" s="2" t="str">
        <v>Capex.P04.DEPRECIATION</v>
      </c>
      <c r="B58" s="6" t="str">
        <v>P04 IT equipment depreciation</v>
      </c>
      <c r="C58" s="2" t="str">
        <v>EUR</v>
      </c>
      <c r="D58" s="2" t="str">
        <v>SUM</v>
      </c>
      <c r="E58" s="32">
        <f>SUM(H58:S58)</f>
        <v>763.8888888888889</v>
      </c>
      <c r="F58" s="6" t="str">
        <v>D10 Capex!H35 (P04.DEPRECIATION), Base, frozen 13 October 2026</v>
      </c>
      <c r="G58" s="2"/>
      <c r="H58" s="32" t="n">
        <v>0</v>
      </c>
      <c r="I58" s="32" t="n">
        <v>69.44444444444444</v>
      </c>
      <c r="J58" s="32" t="n">
        <v>69.44444444444444</v>
      </c>
      <c r="K58" s="32" t="n">
        <v>69.44444444444444</v>
      </c>
      <c r="L58" s="32" t="n">
        <v>69.44444444444444</v>
      </c>
      <c r="M58" s="32" t="n">
        <v>69.44444444444444</v>
      </c>
      <c r="N58" s="32" t="n">
        <v>69.44444444444444</v>
      </c>
      <c r="O58" s="32" t="n">
        <v>69.44444444444444</v>
      </c>
      <c r="P58" s="32" t="n">
        <v>69.44444444444444</v>
      </c>
      <c r="Q58" s="32" t="n">
        <v>69.44444444444444</v>
      </c>
      <c r="R58" s="32" t="n">
        <v>69.44444444444444</v>
      </c>
      <c r="S58" s="32" t="n">
        <v>69.44444444444444</v>
      </c>
    </row>
    <row r="59" ht="22" customHeight="1">
      <c r="A59" s="2" t="str">
        <v>People.P05.SALARY</v>
      </c>
      <c r="B59" s="6" t="str">
        <v>P05 gross salary</v>
      </c>
      <c r="C59" s="2" t="str">
        <v>EUR</v>
      </c>
      <c r="D59" s="2" t="str">
        <v>SUM</v>
      </c>
      <c r="E59" s="32">
        <f>SUM(H59:S59)</f>
        <v>69000</v>
      </c>
      <c r="F59" s="6" t="str">
        <v>D10 People!H101 (P05.SALARY), Base, frozen 13 October 2026</v>
      </c>
      <c r="G59" s="2"/>
      <c r="H59" s="32" t="n">
        <v>0</v>
      </c>
      <c r="I59" s="32" t="n">
        <v>0</v>
      </c>
      <c r="J59" s="32" t="n">
        <v>6900</v>
      </c>
      <c r="K59" s="32" t="n">
        <v>6900</v>
      </c>
      <c r="L59" s="32" t="n">
        <v>6900</v>
      </c>
      <c r="M59" s="32" t="n">
        <v>6900</v>
      </c>
      <c r="N59" s="32" t="n">
        <v>6900</v>
      </c>
      <c r="O59" s="32" t="n">
        <v>6900</v>
      </c>
      <c r="P59" s="32" t="n">
        <v>6900</v>
      </c>
      <c r="Q59" s="32" t="n">
        <v>6900</v>
      </c>
      <c r="R59" s="32" t="n">
        <v>6900</v>
      </c>
      <c r="S59" s="32" t="n">
        <v>6900</v>
      </c>
    </row>
    <row r="60" ht="22" customHeight="1">
      <c r="A60" s="2" t="str">
        <v>People.P05.RV</v>
      </c>
      <c r="B60" s="6" t="str">
        <v>P05 employer pension contribution (RV)</v>
      </c>
      <c r="C60" s="2" t="str">
        <v>EUR</v>
      </c>
      <c r="D60" s="2" t="str">
        <v>SUM</v>
      </c>
      <c r="E60" s="32">
        <f>SUM(H60:S60)</f>
        <v>6417.0</v>
      </c>
      <c r="F60" s="6" t="str">
        <v>D10 People!H102 (P05.RV), Base, frozen 13 October 2026</v>
      </c>
      <c r="G60" s="2"/>
      <c r="H60" s="32" t="n">
        <v>0</v>
      </c>
      <c r="I60" s="32" t="n">
        <v>0</v>
      </c>
      <c r="J60" s="32" t="n">
        <v>641.7</v>
      </c>
      <c r="K60" s="32" t="n">
        <v>641.7</v>
      </c>
      <c r="L60" s="32" t="n">
        <v>641.7</v>
      </c>
      <c r="M60" s="32" t="n">
        <v>641.7</v>
      </c>
      <c r="N60" s="32" t="n">
        <v>641.7</v>
      </c>
      <c r="O60" s="32" t="n">
        <v>641.7</v>
      </c>
      <c r="P60" s="32" t="n">
        <v>641.7</v>
      </c>
      <c r="Q60" s="32" t="n">
        <v>641.7</v>
      </c>
      <c r="R60" s="32" t="n">
        <v>641.7</v>
      </c>
      <c r="S60" s="32" t="n">
        <v>641.7</v>
      </c>
    </row>
    <row r="61" ht="28" customHeight="1">
      <c r="A61" s="2" t="str">
        <v>People.P05.AV</v>
      </c>
      <c r="B61" s="6" t="str">
        <v>P05 employer unemployment contribution (AV)</v>
      </c>
      <c r="C61" s="2" t="str">
        <v>EUR</v>
      </c>
      <c r="D61" s="2" t="str">
        <v>SUM</v>
      </c>
      <c r="E61" s="32">
        <f>SUM(H61:S61)</f>
        <v>897.0</v>
      </c>
      <c r="F61" s="6" t="str">
        <v>D10 People!H103 (P05.AV), Base, frozen 13 October 2026</v>
      </c>
      <c r="G61" s="2"/>
      <c r="H61" s="32" t="n">
        <v>0</v>
      </c>
      <c r="I61" s="32" t="n">
        <v>0</v>
      </c>
      <c r="J61" s="32" t="n">
        <v>89.7</v>
      </c>
      <c r="K61" s="32" t="n">
        <v>89.7</v>
      </c>
      <c r="L61" s="32" t="n">
        <v>89.7</v>
      </c>
      <c r="M61" s="32" t="n">
        <v>89.7</v>
      </c>
      <c r="N61" s="32" t="n">
        <v>89.7</v>
      </c>
      <c r="O61" s="32" t="n">
        <v>89.7</v>
      </c>
      <c r="P61" s="32" t="n">
        <v>89.7</v>
      </c>
      <c r="Q61" s="32" t="n">
        <v>89.7</v>
      </c>
      <c r="R61" s="32" t="n">
        <v>89.7</v>
      </c>
      <c r="S61" s="32" t="n">
        <v>89.7</v>
      </c>
    </row>
    <row r="62" ht="22" customHeight="1">
      <c r="A62" s="2" t="str">
        <v>People.P05.KV</v>
      </c>
      <c r="B62" s="6" t="str">
        <v>P05 employer health contribution (KV)</v>
      </c>
      <c r="C62" s="2" t="str">
        <v>EUR</v>
      </c>
      <c r="D62" s="2" t="str">
        <v>SUM</v>
      </c>
      <c r="E62" s="32">
        <f>SUM(H62:S62)</f>
        <v>5641.875</v>
      </c>
      <c r="F62" s="6" t="str">
        <v>D10 People!H104 (P05.KV), Base, frozen 13 October 2026</v>
      </c>
      <c r="G62" s="2"/>
      <c r="H62" s="32" t="n">
        <v>0</v>
      </c>
      <c r="I62" s="32" t="n">
        <v>0</v>
      </c>
      <c r="J62" s="32" t="n">
        <v>564.1875</v>
      </c>
      <c r="K62" s="32" t="n">
        <v>564.1875</v>
      </c>
      <c r="L62" s="32" t="n">
        <v>564.1875</v>
      </c>
      <c r="M62" s="32" t="n">
        <v>564.1875</v>
      </c>
      <c r="N62" s="32" t="n">
        <v>564.1875</v>
      </c>
      <c r="O62" s="32" t="n">
        <v>564.1875</v>
      </c>
      <c r="P62" s="32" t="n">
        <v>564.1875</v>
      </c>
      <c r="Q62" s="32" t="n">
        <v>564.1875</v>
      </c>
      <c r="R62" s="32" t="n">
        <v>564.1875</v>
      </c>
      <c r="S62" s="32" t="n">
        <v>564.1875</v>
      </c>
    </row>
    <row r="63" ht="22" customHeight="1">
      <c r="A63" s="2" t="str">
        <v>People.P05.PV</v>
      </c>
      <c r="B63" s="6" t="str">
        <v>P05 employer care contribution (PV)</v>
      </c>
      <c r="C63" s="2" t="str">
        <v>EUR</v>
      </c>
      <c r="D63" s="2" t="str">
        <v>SUM</v>
      </c>
      <c r="E63" s="32">
        <f>SUM(H63:S63)</f>
        <v>1147.4999999999998</v>
      </c>
      <c r="F63" s="6" t="str">
        <v>D10 People!H105 (P05.PV), Base, frozen 13 October 2026</v>
      </c>
      <c r="G63" s="2"/>
      <c r="H63" s="32" t="n">
        <v>0</v>
      </c>
      <c r="I63" s="32" t="n">
        <v>0</v>
      </c>
      <c r="J63" s="32" t="n">
        <v>114.74999999999999</v>
      </c>
      <c r="K63" s="32" t="n">
        <v>114.74999999999999</v>
      </c>
      <c r="L63" s="32" t="n">
        <v>114.74999999999999</v>
      </c>
      <c r="M63" s="32" t="n">
        <v>114.74999999999999</v>
      </c>
      <c r="N63" s="32" t="n">
        <v>114.74999999999999</v>
      </c>
      <c r="O63" s="32" t="n">
        <v>114.74999999999999</v>
      </c>
      <c r="P63" s="32" t="n">
        <v>114.74999999999999</v>
      </c>
      <c r="Q63" s="32" t="n">
        <v>114.74999999999999</v>
      </c>
      <c r="R63" s="32" t="n">
        <v>114.74999999999999</v>
      </c>
      <c r="S63" s="32" t="n">
        <v>114.74999999999999</v>
      </c>
    </row>
    <row r="64" ht="22" customHeight="1">
      <c r="A64" s="2" t="str">
        <v>People.P05.U1</v>
      </c>
      <c r="B64" s="6" t="str">
        <v>P05 U1 sick-pay levy</v>
      </c>
      <c r="C64" s="2" t="str">
        <v>EUR</v>
      </c>
      <c r="D64" s="2" t="str">
        <v>SUM</v>
      </c>
      <c r="E64" s="32">
        <f>SUM(H64:S64)</f>
        <v>1449.0</v>
      </c>
      <c r="F64" s="6" t="str">
        <v>D10 People!H106 (P05.U1), Base, frozen 13 October 2026</v>
      </c>
      <c r="G64" s="2"/>
      <c r="H64" s="32" t="n">
        <v>0</v>
      </c>
      <c r="I64" s="32" t="n">
        <v>0</v>
      </c>
      <c r="J64" s="32" t="n">
        <v>144.9</v>
      </c>
      <c r="K64" s="32" t="n">
        <v>144.9</v>
      </c>
      <c r="L64" s="32" t="n">
        <v>144.9</v>
      </c>
      <c r="M64" s="32" t="n">
        <v>144.9</v>
      </c>
      <c r="N64" s="32" t="n">
        <v>144.9</v>
      </c>
      <c r="O64" s="32" t="n">
        <v>144.9</v>
      </c>
      <c r="P64" s="32" t="n">
        <v>144.9</v>
      </c>
      <c r="Q64" s="32" t="n">
        <v>144.9</v>
      </c>
      <c r="R64" s="32" t="n">
        <v>144.9</v>
      </c>
      <c r="S64" s="32" t="n">
        <v>144.9</v>
      </c>
    </row>
    <row r="65" ht="22" customHeight="1">
      <c r="A65" s="2" t="str">
        <v>People.P05.U2</v>
      </c>
      <c r="B65" s="6" t="str">
        <v>P05 U2 maternity levy</v>
      </c>
      <c r="C65" s="2" t="str">
        <v>EUR</v>
      </c>
      <c r="D65" s="2" t="str">
        <v>SUM</v>
      </c>
      <c r="E65" s="32">
        <f>SUM(H65:S65)</f>
        <v>303.6</v>
      </c>
      <c r="F65" s="6" t="str">
        <v>D10 People!H107 (P05.U2), Base, frozen 13 October 2026</v>
      </c>
      <c r="G65" s="2"/>
      <c r="H65" s="32" t="n">
        <v>0</v>
      </c>
      <c r="I65" s="32" t="n">
        <v>0</v>
      </c>
      <c r="J65" s="32" t="n">
        <v>30.360000000000003</v>
      </c>
      <c r="K65" s="32" t="n">
        <v>30.360000000000003</v>
      </c>
      <c r="L65" s="32" t="n">
        <v>30.360000000000003</v>
      </c>
      <c r="M65" s="32" t="n">
        <v>30.360000000000003</v>
      </c>
      <c r="N65" s="32" t="n">
        <v>30.360000000000003</v>
      </c>
      <c r="O65" s="32" t="n">
        <v>30.360000000000003</v>
      </c>
      <c r="P65" s="32" t="n">
        <v>30.360000000000003</v>
      </c>
      <c r="Q65" s="32" t="n">
        <v>30.360000000000003</v>
      </c>
      <c r="R65" s="32" t="n">
        <v>30.360000000000003</v>
      </c>
      <c r="S65" s="32" t="n">
        <v>30.360000000000003</v>
      </c>
    </row>
    <row r="66" ht="22" customHeight="1">
      <c r="A66" s="2" t="str">
        <v>People.P05.INSOLV</v>
      </c>
      <c r="B66" s="6" t="str">
        <v>P05 insolvency levy</v>
      </c>
      <c r="C66" s="2" t="str">
        <v>EUR</v>
      </c>
      <c r="D66" s="2" t="str">
        <v>SUM</v>
      </c>
      <c r="E66" s="32">
        <f>SUM(H66:S66)</f>
        <v>103.5</v>
      </c>
      <c r="F66" s="6" t="str">
        <v>D10 People!H108 (P05.INSOLV), Base, frozen 13 October 2026</v>
      </c>
      <c r="G66" s="2"/>
      <c r="H66" s="32" t="n">
        <v>0</v>
      </c>
      <c r="I66" s="32" t="n">
        <v>0</v>
      </c>
      <c r="J66" s="32" t="n">
        <v>10.35</v>
      </c>
      <c r="K66" s="32" t="n">
        <v>10.35</v>
      </c>
      <c r="L66" s="32" t="n">
        <v>10.35</v>
      </c>
      <c r="M66" s="32" t="n">
        <v>10.35</v>
      </c>
      <c r="N66" s="32" t="n">
        <v>10.35</v>
      </c>
      <c r="O66" s="32" t="n">
        <v>10.35</v>
      </c>
      <c r="P66" s="32" t="n">
        <v>10.35</v>
      </c>
      <c r="Q66" s="32" t="n">
        <v>10.35</v>
      </c>
      <c r="R66" s="32" t="n">
        <v>10.35</v>
      </c>
      <c r="S66" s="32" t="n">
        <v>10.35</v>
      </c>
    </row>
    <row r="67" ht="22" customHeight="1">
      <c r="A67" s="2" t="str">
        <v>People.P05.BG</v>
      </c>
      <c r="B67" s="6" t="str">
        <v>P05 accident insurance (BG)</v>
      </c>
      <c r="C67" s="2" t="str">
        <v>EUR</v>
      </c>
      <c r="D67" s="2" t="str">
        <v>SUM</v>
      </c>
      <c r="E67" s="32">
        <f>SUM(H67:S67)</f>
        <v>207.0</v>
      </c>
      <c r="F67" s="6" t="str">
        <v>D10 People!H109 (P05.BG), Base, frozen 13 October 2026</v>
      </c>
      <c r="G67" s="2"/>
      <c r="H67" s="32" t="n">
        <v>0</v>
      </c>
      <c r="I67" s="32" t="n">
        <v>0</v>
      </c>
      <c r="J67" s="32" t="n">
        <v>20.7</v>
      </c>
      <c r="K67" s="32" t="n">
        <v>20.7</v>
      </c>
      <c r="L67" s="32" t="n">
        <v>20.7</v>
      </c>
      <c r="M67" s="32" t="n">
        <v>20.7</v>
      </c>
      <c r="N67" s="32" t="n">
        <v>20.7</v>
      </c>
      <c r="O67" s="32" t="n">
        <v>20.7</v>
      </c>
      <c r="P67" s="32" t="n">
        <v>20.7</v>
      </c>
      <c r="Q67" s="32" t="n">
        <v>20.7</v>
      </c>
      <c r="R67" s="32" t="n">
        <v>20.7</v>
      </c>
      <c r="S67" s="32" t="n">
        <v>20.7</v>
      </c>
    </row>
    <row r="68" ht="22" customHeight="1">
      <c r="A68" s="2" t="str">
        <v>People.P05.RECRUIT</v>
      </c>
      <c r="B68" s="6" t="str">
        <v>P05 recruiting cost</v>
      </c>
      <c r="C68" s="2" t="str">
        <v>EUR</v>
      </c>
      <c r="D68" s="2" t="str">
        <v>SUM</v>
      </c>
      <c r="E68" s="32">
        <f>SUM(H68:S68)</f>
        <v>8580</v>
      </c>
      <c r="F68" s="6" t="str">
        <v>D10 People!H112 (P05.RECRUIT), Base, frozen 13 October 2026</v>
      </c>
      <c r="G68" s="2"/>
      <c r="H68" s="32" t="n">
        <v>0</v>
      </c>
      <c r="I68" s="32" t="n">
        <v>0</v>
      </c>
      <c r="J68" s="32" t="n">
        <v>8580</v>
      </c>
      <c r="K68" s="32" t="n">
        <v>0</v>
      </c>
      <c r="L68" s="32" t="n">
        <v>0</v>
      </c>
      <c r="M68" s="32" t="n">
        <v>0</v>
      </c>
      <c r="N68" s="32" t="n">
        <v>0</v>
      </c>
      <c r="O68" s="32" t="n">
        <v>0</v>
      </c>
      <c r="P68" s="32" t="n">
        <v>0</v>
      </c>
      <c r="Q68" s="32" t="n">
        <v>0</v>
      </c>
      <c r="R68" s="32" t="n">
        <v>0</v>
      </c>
      <c r="S68" s="32" t="n">
        <v>0</v>
      </c>
    </row>
    <row r="69" ht="22" customHeight="1">
      <c r="A69" s="2" t="str">
        <v>People.P05.SOFTWARE</v>
      </c>
      <c r="B69" s="6" t="str">
        <v>P05 software cost</v>
      </c>
      <c r="C69" s="2" t="str">
        <v>EUR</v>
      </c>
      <c r="D69" s="2" t="str">
        <v>SUM</v>
      </c>
      <c r="E69" s="32">
        <f>SUM(H69:S69)</f>
        <v>4500</v>
      </c>
      <c r="F69" s="6" t="str">
        <v>D10 People!H113 (P05.SOFTWARE), Base, frozen 13 October 2026</v>
      </c>
      <c r="G69" s="2"/>
      <c r="H69" s="32" t="n">
        <v>0</v>
      </c>
      <c r="I69" s="32" t="n">
        <v>0</v>
      </c>
      <c r="J69" s="32" t="n">
        <v>450</v>
      </c>
      <c r="K69" s="32" t="n">
        <v>450</v>
      </c>
      <c r="L69" s="32" t="n">
        <v>450</v>
      </c>
      <c r="M69" s="32" t="n">
        <v>450</v>
      </c>
      <c r="N69" s="32" t="n">
        <v>450</v>
      </c>
      <c r="O69" s="32" t="n">
        <v>450</v>
      </c>
      <c r="P69" s="32" t="n">
        <v>450</v>
      </c>
      <c r="Q69" s="32" t="n">
        <v>450</v>
      </c>
      <c r="R69" s="32" t="n">
        <v>450</v>
      </c>
      <c r="S69" s="32" t="n">
        <v>450</v>
      </c>
    </row>
    <row r="70" ht="22" customHeight="1">
      <c r="A70" s="2" t="str">
        <v>Capex.P05.DEPRECIATION</v>
      </c>
      <c r="B70" s="6" t="str">
        <v>P05 IT equipment depreciation</v>
      </c>
      <c r="C70" s="2" t="str">
        <v>EUR</v>
      </c>
      <c r="D70" s="2" t="str">
        <v>SUM</v>
      </c>
      <c r="E70" s="32">
        <f>SUM(H70:S70)</f>
        <v>694.4444444444445</v>
      </c>
      <c r="F70" s="6" t="str">
        <v>D10 Capex!H40 (P05.DEPRECIATION), Base, frozen 13 October 2026</v>
      </c>
      <c r="G70" s="2"/>
      <c r="H70" s="32" t="n">
        <v>0</v>
      </c>
      <c r="I70" s="32" t="n">
        <v>0</v>
      </c>
      <c r="J70" s="32" t="n">
        <v>69.44444444444444</v>
      </c>
      <c r="K70" s="32" t="n">
        <v>69.44444444444444</v>
      </c>
      <c r="L70" s="32" t="n">
        <v>69.44444444444444</v>
      </c>
      <c r="M70" s="32" t="n">
        <v>69.44444444444444</v>
      </c>
      <c r="N70" s="32" t="n">
        <v>69.44444444444444</v>
      </c>
      <c r="O70" s="32" t="n">
        <v>69.44444444444444</v>
      </c>
      <c r="P70" s="32" t="n">
        <v>69.44444444444444</v>
      </c>
      <c r="Q70" s="32" t="n">
        <v>69.44444444444444</v>
      </c>
      <c r="R70" s="32" t="n">
        <v>69.44444444444444</v>
      </c>
      <c r="S70" s="32" t="n">
        <v>69.44444444444444</v>
      </c>
    </row>
    <row r="71" ht="22" customHeight="1">
      <c r="A71" s="2" t="str">
        <v>People.P06.SALARY</v>
      </c>
      <c r="B71" s="6" t="str">
        <v>P06 gross salary</v>
      </c>
      <c r="C71" s="2" t="str">
        <v>EUR</v>
      </c>
      <c r="D71" s="2" t="str">
        <v>SUM</v>
      </c>
      <c r="E71" s="32">
        <f>SUM(H71:S71)</f>
        <v>69862.5</v>
      </c>
      <c r="F71" s="6" t="str">
        <v>D10 People!H119 (P06.SALARY), Base, frozen 13 October 2026</v>
      </c>
      <c r="G71" s="2"/>
      <c r="H71" s="32" t="n">
        <v>0</v>
      </c>
      <c r="I71" s="32" t="n">
        <v>0</v>
      </c>
      <c r="J71" s="32" t="n">
        <v>0</v>
      </c>
      <c r="K71" s="32" t="n">
        <v>7762.5</v>
      </c>
      <c r="L71" s="32" t="n">
        <v>7762.5</v>
      </c>
      <c r="M71" s="32" t="n">
        <v>7762.5</v>
      </c>
      <c r="N71" s="32" t="n">
        <v>7762.5</v>
      </c>
      <c r="O71" s="32" t="n">
        <v>7762.5</v>
      </c>
      <c r="P71" s="32" t="n">
        <v>7762.5</v>
      </c>
      <c r="Q71" s="32" t="n">
        <v>7762.5</v>
      </c>
      <c r="R71" s="32" t="n">
        <v>7762.5</v>
      </c>
      <c r="S71" s="32" t="n">
        <v>7762.5</v>
      </c>
    </row>
    <row r="72" ht="22" customHeight="1">
      <c r="A72" s="2" t="str">
        <v>People.P06.RV</v>
      </c>
      <c r="B72" s="6" t="str">
        <v>P06 employer pension contribution (RV)</v>
      </c>
      <c r="C72" s="2" t="str">
        <v>EUR</v>
      </c>
      <c r="D72" s="2" t="str">
        <v>SUM</v>
      </c>
      <c r="E72" s="32">
        <f>SUM(H72:S72)</f>
        <v>6497.212500000001</v>
      </c>
      <c r="F72" s="6" t="str">
        <v>D10 People!H120 (P06.RV), Base, frozen 13 October 2026</v>
      </c>
      <c r="G72" s="2"/>
      <c r="H72" s="32" t="n">
        <v>0</v>
      </c>
      <c r="I72" s="32" t="n">
        <v>0</v>
      </c>
      <c r="J72" s="32" t="n">
        <v>0</v>
      </c>
      <c r="K72" s="32" t="n">
        <v>721.9125</v>
      </c>
      <c r="L72" s="32" t="n">
        <v>721.9125</v>
      </c>
      <c r="M72" s="32" t="n">
        <v>721.9125</v>
      </c>
      <c r="N72" s="32" t="n">
        <v>721.9125</v>
      </c>
      <c r="O72" s="32" t="n">
        <v>721.9125</v>
      </c>
      <c r="P72" s="32" t="n">
        <v>721.9125</v>
      </c>
      <c r="Q72" s="32" t="n">
        <v>721.9125</v>
      </c>
      <c r="R72" s="32" t="n">
        <v>721.9125</v>
      </c>
      <c r="S72" s="32" t="n">
        <v>721.9125</v>
      </c>
    </row>
    <row r="73" ht="28" customHeight="1">
      <c r="A73" s="2" t="str">
        <v>People.P06.AV</v>
      </c>
      <c r="B73" s="6" t="str">
        <v>P06 employer unemployment contribution (AV)</v>
      </c>
      <c r="C73" s="2" t="str">
        <v>EUR</v>
      </c>
      <c r="D73" s="2" t="str">
        <v>SUM</v>
      </c>
      <c r="E73" s="32">
        <f>SUM(H73:S73)</f>
        <v>908.2125</v>
      </c>
      <c r="F73" s="6" t="str">
        <v>D10 People!H121 (P06.AV), Base, frozen 13 October 2026</v>
      </c>
      <c r="G73" s="2"/>
      <c r="H73" s="32" t="n">
        <v>0</v>
      </c>
      <c r="I73" s="32" t="n">
        <v>0</v>
      </c>
      <c r="J73" s="32" t="n">
        <v>0</v>
      </c>
      <c r="K73" s="32" t="n">
        <v>100.9125</v>
      </c>
      <c r="L73" s="32" t="n">
        <v>100.9125</v>
      </c>
      <c r="M73" s="32" t="n">
        <v>100.9125</v>
      </c>
      <c r="N73" s="32" t="n">
        <v>100.9125</v>
      </c>
      <c r="O73" s="32" t="n">
        <v>100.9125</v>
      </c>
      <c r="P73" s="32" t="n">
        <v>100.9125</v>
      </c>
      <c r="Q73" s="32" t="n">
        <v>100.9125</v>
      </c>
      <c r="R73" s="32" t="n">
        <v>100.9125</v>
      </c>
      <c r="S73" s="32" t="n">
        <v>100.9125</v>
      </c>
    </row>
    <row r="74" ht="22" customHeight="1">
      <c r="A74" s="2" t="str">
        <v>People.P06.KV</v>
      </c>
      <c r="B74" s="6" t="str">
        <v>P06 employer health contribution (KV)</v>
      </c>
      <c r="C74" s="2" t="str">
        <v>EUR</v>
      </c>
      <c r="D74" s="2" t="str">
        <v>SUM</v>
      </c>
      <c r="E74" s="32">
        <f>SUM(H74:S74)</f>
        <v>5077.6875</v>
      </c>
      <c r="F74" s="6" t="str">
        <v>D10 People!H122 (P06.KV), Base, frozen 13 October 2026</v>
      </c>
      <c r="G74" s="2"/>
      <c r="H74" s="32" t="n">
        <v>0</v>
      </c>
      <c r="I74" s="32" t="n">
        <v>0</v>
      </c>
      <c r="J74" s="32" t="n">
        <v>0</v>
      </c>
      <c r="K74" s="32" t="n">
        <v>564.1875</v>
      </c>
      <c r="L74" s="32" t="n">
        <v>564.1875</v>
      </c>
      <c r="M74" s="32" t="n">
        <v>564.1875</v>
      </c>
      <c r="N74" s="32" t="n">
        <v>564.1875</v>
      </c>
      <c r="O74" s="32" t="n">
        <v>564.1875</v>
      </c>
      <c r="P74" s="32" t="n">
        <v>564.1875</v>
      </c>
      <c r="Q74" s="32" t="n">
        <v>564.1875</v>
      </c>
      <c r="R74" s="32" t="n">
        <v>564.1875</v>
      </c>
      <c r="S74" s="32" t="n">
        <v>564.1875</v>
      </c>
    </row>
    <row r="75" ht="22" customHeight="1">
      <c r="A75" s="2" t="str">
        <v>People.P06.PV</v>
      </c>
      <c r="B75" s="6" t="str">
        <v>P06 employer care contribution (PV)</v>
      </c>
      <c r="C75" s="2" t="str">
        <v>EUR</v>
      </c>
      <c r="D75" s="2" t="str">
        <v>SUM</v>
      </c>
      <c r="E75" s="32">
        <f>SUM(H75:S75)</f>
        <v>1032.7499999999998</v>
      </c>
      <c r="F75" s="6" t="str">
        <v>D10 People!H123 (P06.PV), Base, frozen 13 October 2026</v>
      </c>
      <c r="G75" s="2"/>
      <c r="H75" s="32" t="n">
        <v>0</v>
      </c>
      <c r="I75" s="32" t="n">
        <v>0</v>
      </c>
      <c r="J75" s="32" t="n">
        <v>0</v>
      </c>
      <c r="K75" s="32" t="n">
        <v>114.74999999999999</v>
      </c>
      <c r="L75" s="32" t="n">
        <v>114.74999999999999</v>
      </c>
      <c r="M75" s="32" t="n">
        <v>114.74999999999999</v>
      </c>
      <c r="N75" s="32" t="n">
        <v>114.74999999999999</v>
      </c>
      <c r="O75" s="32" t="n">
        <v>114.74999999999999</v>
      </c>
      <c r="P75" s="32" t="n">
        <v>114.74999999999999</v>
      </c>
      <c r="Q75" s="32" t="n">
        <v>114.74999999999999</v>
      </c>
      <c r="R75" s="32" t="n">
        <v>114.74999999999999</v>
      </c>
      <c r="S75" s="32" t="n">
        <v>114.74999999999999</v>
      </c>
    </row>
    <row r="76" ht="22" customHeight="1">
      <c r="A76" s="2" t="str">
        <v>People.P06.U1</v>
      </c>
      <c r="B76" s="6" t="str">
        <v>P06 U1 sick-pay levy</v>
      </c>
      <c r="C76" s="2" t="str">
        <v>EUR</v>
      </c>
      <c r="D76" s="2" t="str">
        <v>SUM</v>
      </c>
      <c r="E76" s="32">
        <f>SUM(H76:S76)</f>
        <v>1467.1125000000002</v>
      </c>
      <c r="F76" s="6" t="str">
        <v>D10 People!H124 (P06.U1), Base, frozen 13 October 2026</v>
      </c>
      <c r="G76" s="2"/>
      <c r="H76" s="32" t="n">
        <v>0</v>
      </c>
      <c r="I76" s="32" t="n">
        <v>0</v>
      </c>
      <c r="J76" s="32" t="n">
        <v>0</v>
      </c>
      <c r="K76" s="32" t="n">
        <v>163.01250000000002</v>
      </c>
      <c r="L76" s="32" t="n">
        <v>163.01250000000002</v>
      </c>
      <c r="M76" s="32" t="n">
        <v>163.01250000000002</v>
      </c>
      <c r="N76" s="32" t="n">
        <v>163.01250000000002</v>
      </c>
      <c r="O76" s="32" t="n">
        <v>163.01250000000002</v>
      </c>
      <c r="P76" s="32" t="n">
        <v>163.01250000000002</v>
      </c>
      <c r="Q76" s="32" t="n">
        <v>163.01250000000002</v>
      </c>
      <c r="R76" s="32" t="n">
        <v>163.01250000000002</v>
      </c>
      <c r="S76" s="32" t="n">
        <v>163.01250000000002</v>
      </c>
    </row>
    <row r="77" ht="22" customHeight="1">
      <c r="A77" s="2" t="str">
        <v>People.P06.U2</v>
      </c>
      <c r="B77" s="6" t="str">
        <v>P06 U2 maternity levy</v>
      </c>
      <c r="C77" s="2" t="str">
        <v>EUR</v>
      </c>
      <c r="D77" s="2" t="str">
        <v>SUM</v>
      </c>
      <c r="E77" s="32">
        <f>SUM(H77:S77)</f>
        <v>307.395</v>
      </c>
      <c r="F77" s="6" t="str">
        <v>D10 People!H125 (P06.U2), Base, frozen 13 October 2026</v>
      </c>
      <c r="G77" s="2"/>
      <c r="H77" s="32" t="n">
        <v>0</v>
      </c>
      <c r="I77" s="32" t="n">
        <v>0</v>
      </c>
      <c r="J77" s="32" t="n">
        <v>0</v>
      </c>
      <c r="K77" s="32" t="n">
        <v>34.155</v>
      </c>
      <c r="L77" s="32" t="n">
        <v>34.155</v>
      </c>
      <c r="M77" s="32" t="n">
        <v>34.155</v>
      </c>
      <c r="N77" s="32" t="n">
        <v>34.155</v>
      </c>
      <c r="O77" s="32" t="n">
        <v>34.155</v>
      </c>
      <c r="P77" s="32" t="n">
        <v>34.155</v>
      </c>
      <c r="Q77" s="32" t="n">
        <v>34.155</v>
      </c>
      <c r="R77" s="32" t="n">
        <v>34.155</v>
      </c>
      <c r="S77" s="32" t="n">
        <v>34.155</v>
      </c>
    </row>
    <row r="78" ht="22" customHeight="1">
      <c r="A78" s="2" t="str">
        <v>People.P06.INSOLV</v>
      </c>
      <c r="B78" s="6" t="str">
        <v>P06 insolvency levy</v>
      </c>
      <c r="C78" s="2" t="str">
        <v>EUR</v>
      </c>
      <c r="D78" s="2" t="str">
        <v>SUM</v>
      </c>
      <c r="E78" s="32">
        <f>SUM(H78:S78)</f>
        <v>104.79375</v>
      </c>
      <c r="F78" s="6" t="str">
        <v>D10 People!H126 (P06.INSOLV), Base, frozen 13 October 2026</v>
      </c>
      <c r="G78" s="2"/>
      <c r="H78" s="32" t="n">
        <v>0</v>
      </c>
      <c r="I78" s="32" t="n">
        <v>0</v>
      </c>
      <c r="J78" s="32" t="n">
        <v>0</v>
      </c>
      <c r="K78" s="32" t="n">
        <v>11.64375</v>
      </c>
      <c r="L78" s="32" t="n">
        <v>11.64375</v>
      </c>
      <c r="M78" s="32" t="n">
        <v>11.64375</v>
      </c>
      <c r="N78" s="32" t="n">
        <v>11.64375</v>
      </c>
      <c r="O78" s="32" t="n">
        <v>11.64375</v>
      </c>
      <c r="P78" s="32" t="n">
        <v>11.64375</v>
      </c>
      <c r="Q78" s="32" t="n">
        <v>11.64375</v>
      </c>
      <c r="R78" s="32" t="n">
        <v>11.64375</v>
      </c>
      <c r="S78" s="32" t="n">
        <v>11.64375</v>
      </c>
    </row>
    <row r="79" ht="22" customHeight="1">
      <c r="A79" s="2" t="str">
        <v>People.P06.BG</v>
      </c>
      <c r="B79" s="6" t="str">
        <v>P06 accident insurance (BG)</v>
      </c>
      <c r="C79" s="2" t="str">
        <v>EUR</v>
      </c>
      <c r="D79" s="2" t="str">
        <v>SUM</v>
      </c>
      <c r="E79" s="32">
        <f>SUM(H79:S79)</f>
        <v>209.5875</v>
      </c>
      <c r="F79" s="6" t="str">
        <v>D10 People!H127 (P06.BG), Base, frozen 13 October 2026</v>
      </c>
      <c r="G79" s="2"/>
      <c r="H79" s="32" t="n">
        <v>0</v>
      </c>
      <c r="I79" s="32" t="n">
        <v>0</v>
      </c>
      <c r="J79" s="32" t="n">
        <v>0</v>
      </c>
      <c r="K79" s="32" t="n">
        <v>23.2875</v>
      </c>
      <c r="L79" s="32" t="n">
        <v>23.2875</v>
      </c>
      <c r="M79" s="32" t="n">
        <v>23.2875</v>
      </c>
      <c r="N79" s="32" t="n">
        <v>23.2875</v>
      </c>
      <c r="O79" s="32" t="n">
        <v>23.2875</v>
      </c>
      <c r="P79" s="32" t="n">
        <v>23.2875</v>
      </c>
      <c r="Q79" s="32" t="n">
        <v>23.2875</v>
      </c>
      <c r="R79" s="32" t="n">
        <v>23.2875</v>
      </c>
      <c r="S79" s="32" t="n">
        <v>23.2875</v>
      </c>
    </row>
    <row r="80" ht="22" customHeight="1">
      <c r="A80" s="2" t="str">
        <v>People.P06.RECRUIT</v>
      </c>
      <c r="B80" s="6" t="str">
        <v>P06 recruiting cost</v>
      </c>
      <c r="C80" s="2" t="str">
        <v>EUR</v>
      </c>
      <c r="D80" s="2" t="str">
        <v>SUM</v>
      </c>
      <c r="E80" s="32">
        <f>SUM(H80:S80)</f>
        <v>9615</v>
      </c>
      <c r="F80" s="6" t="str">
        <v>D10 People!H130 (P06.RECRUIT), Base, frozen 13 October 2026</v>
      </c>
      <c r="G80" s="2"/>
      <c r="H80" s="32" t="n">
        <v>0</v>
      </c>
      <c r="I80" s="32" t="n">
        <v>0</v>
      </c>
      <c r="J80" s="32" t="n">
        <v>0</v>
      </c>
      <c r="K80" s="32" t="n">
        <v>9615</v>
      </c>
      <c r="L80" s="32" t="n">
        <v>0</v>
      </c>
      <c r="M80" s="32" t="n">
        <v>0</v>
      </c>
      <c r="N80" s="32" t="n">
        <v>0</v>
      </c>
      <c r="O80" s="32" t="n">
        <v>0</v>
      </c>
      <c r="P80" s="32" t="n">
        <v>0</v>
      </c>
      <c r="Q80" s="32" t="n">
        <v>0</v>
      </c>
      <c r="R80" s="32" t="n">
        <v>0</v>
      </c>
      <c r="S80" s="32" t="n">
        <v>0</v>
      </c>
    </row>
    <row r="81" ht="22" customHeight="1">
      <c r="A81" s="2" t="str">
        <v>People.P06.SOFTWARE</v>
      </c>
      <c r="B81" s="6" t="str">
        <v>P06 software cost</v>
      </c>
      <c r="C81" s="2" t="str">
        <v>EUR</v>
      </c>
      <c r="D81" s="2" t="str">
        <v>SUM</v>
      </c>
      <c r="E81" s="32">
        <f>SUM(H81:S81)</f>
        <v>4050</v>
      </c>
      <c r="F81" s="6" t="str">
        <v>D10 People!H131 (P06.SOFTWARE), Base, frozen 13 October 2026</v>
      </c>
      <c r="G81" s="2"/>
      <c r="H81" s="32" t="n">
        <v>0</v>
      </c>
      <c r="I81" s="32" t="n">
        <v>0</v>
      </c>
      <c r="J81" s="32" t="n">
        <v>0</v>
      </c>
      <c r="K81" s="32" t="n">
        <v>450</v>
      </c>
      <c r="L81" s="32" t="n">
        <v>450</v>
      </c>
      <c r="M81" s="32" t="n">
        <v>450</v>
      </c>
      <c r="N81" s="32" t="n">
        <v>450</v>
      </c>
      <c r="O81" s="32" t="n">
        <v>450</v>
      </c>
      <c r="P81" s="32" t="n">
        <v>450</v>
      </c>
      <c r="Q81" s="32" t="n">
        <v>450</v>
      </c>
      <c r="R81" s="32" t="n">
        <v>450</v>
      </c>
      <c r="S81" s="32" t="n">
        <v>450</v>
      </c>
    </row>
    <row r="82" ht="22" customHeight="1">
      <c r="A82" s="2" t="str">
        <v>Capex.P06.DEPRECIATION</v>
      </c>
      <c r="B82" s="6" t="str">
        <v>P06 IT equipment depreciation</v>
      </c>
      <c r="C82" s="2" t="str">
        <v>EUR</v>
      </c>
      <c r="D82" s="2" t="str">
        <v>SUM</v>
      </c>
      <c r="E82" s="32">
        <f>SUM(H82:S82)</f>
        <v>625.0</v>
      </c>
      <c r="F82" s="6" t="str">
        <v>D10 Capex!H45 (P06.DEPRECIATION), Base, frozen 13 October 2026</v>
      </c>
      <c r="G82" s="2"/>
      <c r="H82" s="32" t="n">
        <v>0</v>
      </c>
      <c r="I82" s="32" t="n">
        <v>0</v>
      </c>
      <c r="J82" s="32" t="n">
        <v>0</v>
      </c>
      <c r="K82" s="32" t="n">
        <v>69.44444444444444</v>
      </c>
      <c r="L82" s="32" t="n">
        <v>69.44444444444444</v>
      </c>
      <c r="M82" s="32" t="n">
        <v>69.44444444444444</v>
      </c>
      <c r="N82" s="32" t="n">
        <v>69.44444444444444</v>
      </c>
      <c r="O82" s="32" t="n">
        <v>69.44444444444444</v>
      </c>
      <c r="P82" s="32" t="n">
        <v>69.44444444444444</v>
      </c>
      <c r="Q82" s="32" t="n">
        <v>69.44444444444444</v>
      </c>
      <c r="R82" s="32" t="n">
        <v>69.44444444444444</v>
      </c>
      <c r="S82" s="32" t="n">
        <v>69.44444444444444</v>
      </c>
    </row>
    <row r="83" ht="22" customHeight="1">
      <c r="A83" s="2" t="str">
        <v>People.P07.SALARY</v>
      </c>
      <c r="B83" s="6" t="str">
        <v>P07 gross salary</v>
      </c>
      <c r="C83" s="2" t="str">
        <v>EUR</v>
      </c>
      <c r="D83" s="2" t="str">
        <v>SUM</v>
      </c>
      <c r="E83" s="32">
        <f>SUM(H83:S83)</f>
        <v>54337.5</v>
      </c>
      <c r="F83" s="6" t="str">
        <v>D10 People!H137 (P07.SALARY), Base, frozen 13 October 2026</v>
      </c>
      <c r="G83" s="2"/>
      <c r="H83" s="32" t="n">
        <v>0</v>
      </c>
      <c r="I83" s="32" t="n">
        <v>0</v>
      </c>
      <c r="J83" s="32" t="n">
        <v>0</v>
      </c>
      <c r="K83" s="32" t="n">
        <v>6037.5</v>
      </c>
      <c r="L83" s="32" t="n">
        <v>6037.5</v>
      </c>
      <c r="M83" s="32" t="n">
        <v>6037.5</v>
      </c>
      <c r="N83" s="32" t="n">
        <v>6037.5</v>
      </c>
      <c r="O83" s="32" t="n">
        <v>6037.5</v>
      </c>
      <c r="P83" s="32" t="n">
        <v>6037.5</v>
      </c>
      <c r="Q83" s="32" t="n">
        <v>6037.5</v>
      </c>
      <c r="R83" s="32" t="n">
        <v>6037.5</v>
      </c>
      <c r="S83" s="32" t="n">
        <v>6037.5</v>
      </c>
    </row>
    <row r="84" ht="22" customHeight="1">
      <c r="A84" s="2" t="str">
        <v>People.P07.RV</v>
      </c>
      <c r="B84" s="6" t="str">
        <v>P07 employer pension contribution (RV)</v>
      </c>
      <c r="C84" s="2" t="str">
        <v>EUR</v>
      </c>
      <c r="D84" s="2" t="str">
        <v>SUM</v>
      </c>
      <c r="E84" s="32">
        <f>SUM(H84:S84)</f>
        <v>5053.3875</v>
      </c>
      <c r="F84" s="6" t="str">
        <v>D10 People!H138 (P07.RV), Base, frozen 13 October 2026</v>
      </c>
      <c r="G84" s="2"/>
      <c r="H84" s="32" t="n">
        <v>0</v>
      </c>
      <c r="I84" s="32" t="n">
        <v>0</v>
      </c>
      <c r="J84" s="32" t="n">
        <v>0</v>
      </c>
      <c r="K84" s="32" t="n">
        <v>561.4875</v>
      </c>
      <c r="L84" s="32" t="n">
        <v>561.4875</v>
      </c>
      <c r="M84" s="32" t="n">
        <v>561.4875</v>
      </c>
      <c r="N84" s="32" t="n">
        <v>561.4875</v>
      </c>
      <c r="O84" s="32" t="n">
        <v>561.4875</v>
      </c>
      <c r="P84" s="32" t="n">
        <v>561.4875</v>
      </c>
      <c r="Q84" s="32" t="n">
        <v>561.4875</v>
      </c>
      <c r="R84" s="32" t="n">
        <v>561.4875</v>
      </c>
      <c r="S84" s="32" t="n">
        <v>561.4875</v>
      </c>
    </row>
    <row r="85" ht="28" customHeight="1">
      <c r="A85" s="2" t="str">
        <v>People.P07.AV</v>
      </c>
      <c r="B85" s="6" t="str">
        <v>P07 employer unemployment contribution (AV)</v>
      </c>
      <c r="C85" s="2" t="str">
        <v>EUR</v>
      </c>
      <c r="D85" s="2" t="str">
        <v>SUM</v>
      </c>
      <c r="E85" s="32">
        <f>SUM(H85:S85)</f>
        <v>706.3874999999999</v>
      </c>
      <c r="F85" s="6" t="str">
        <v>D10 People!H139 (P07.AV), Base, frozen 13 October 2026</v>
      </c>
      <c r="G85" s="2"/>
      <c r="H85" s="32" t="n">
        <v>0</v>
      </c>
      <c r="I85" s="32" t="n">
        <v>0</v>
      </c>
      <c r="J85" s="32" t="n">
        <v>0</v>
      </c>
      <c r="K85" s="32" t="n">
        <v>78.4875</v>
      </c>
      <c r="L85" s="32" t="n">
        <v>78.4875</v>
      </c>
      <c r="M85" s="32" t="n">
        <v>78.4875</v>
      </c>
      <c r="N85" s="32" t="n">
        <v>78.4875</v>
      </c>
      <c r="O85" s="32" t="n">
        <v>78.4875</v>
      </c>
      <c r="P85" s="32" t="n">
        <v>78.4875</v>
      </c>
      <c r="Q85" s="32" t="n">
        <v>78.4875</v>
      </c>
      <c r="R85" s="32" t="n">
        <v>78.4875</v>
      </c>
      <c r="S85" s="32" t="n">
        <v>78.4875</v>
      </c>
    </row>
    <row r="86" ht="22" customHeight="1">
      <c r="A86" s="2" t="str">
        <v>People.P07.KV</v>
      </c>
      <c r="B86" s="6" t="str">
        <v>P07 employer health contribution (KV)</v>
      </c>
      <c r="C86" s="2" t="str">
        <v>EUR</v>
      </c>
      <c r="D86" s="2" t="str">
        <v>SUM</v>
      </c>
      <c r="E86" s="32">
        <f>SUM(H86:S86)</f>
        <v>4808.868750000001</v>
      </c>
      <c r="F86" s="6" t="str">
        <v>D10 People!H140 (P07.KV), Base, frozen 13 October 2026</v>
      </c>
      <c r="G86" s="2"/>
      <c r="H86" s="32" t="n">
        <v>0</v>
      </c>
      <c r="I86" s="32" t="n">
        <v>0</v>
      </c>
      <c r="J86" s="32" t="n">
        <v>0</v>
      </c>
      <c r="K86" s="32" t="n">
        <v>534.31875</v>
      </c>
      <c r="L86" s="32" t="n">
        <v>534.31875</v>
      </c>
      <c r="M86" s="32" t="n">
        <v>534.31875</v>
      </c>
      <c r="N86" s="32" t="n">
        <v>534.31875</v>
      </c>
      <c r="O86" s="32" t="n">
        <v>534.31875</v>
      </c>
      <c r="P86" s="32" t="n">
        <v>534.31875</v>
      </c>
      <c r="Q86" s="32" t="n">
        <v>534.31875</v>
      </c>
      <c r="R86" s="32" t="n">
        <v>534.31875</v>
      </c>
      <c r="S86" s="32" t="n">
        <v>534.31875</v>
      </c>
    </row>
    <row r="87" ht="22" customHeight="1">
      <c r="A87" s="2" t="str">
        <v>People.P07.PV</v>
      </c>
      <c r="B87" s="6" t="str">
        <v>P07 employer care contribution (PV)</v>
      </c>
      <c r="C87" s="2" t="str">
        <v>EUR</v>
      </c>
      <c r="D87" s="2" t="str">
        <v>SUM</v>
      </c>
      <c r="E87" s="32">
        <f>SUM(H87:S87)</f>
        <v>978.0749999999999</v>
      </c>
      <c r="F87" s="6" t="str">
        <v>D10 People!H141 (P07.PV), Base, frozen 13 October 2026</v>
      </c>
      <c r="G87" s="2"/>
      <c r="H87" s="32" t="n">
        <v>0</v>
      </c>
      <c r="I87" s="32" t="n">
        <v>0</v>
      </c>
      <c r="J87" s="32" t="n">
        <v>0</v>
      </c>
      <c r="K87" s="32" t="n">
        <v>108.675</v>
      </c>
      <c r="L87" s="32" t="n">
        <v>108.675</v>
      </c>
      <c r="M87" s="32" t="n">
        <v>108.675</v>
      </c>
      <c r="N87" s="32" t="n">
        <v>108.675</v>
      </c>
      <c r="O87" s="32" t="n">
        <v>108.675</v>
      </c>
      <c r="P87" s="32" t="n">
        <v>108.675</v>
      </c>
      <c r="Q87" s="32" t="n">
        <v>108.675</v>
      </c>
      <c r="R87" s="32" t="n">
        <v>108.675</v>
      </c>
      <c r="S87" s="32" t="n">
        <v>108.675</v>
      </c>
    </row>
    <row r="88" ht="22" customHeight="1">
      <c r="A88" s="2" t="str">
        <v>People.P07.U1</v>
      </c>
      <c r="B88" s="6" t="str">
        <v>P07 U1 sick-pay levy</v>
      </c>
      <c r="C88" s="2" t="str">
        <v>EUR</v>
      </c>
      <c r="D88" s="2" t="str">
        <v>SUM</v>
      </c>
      <c r="E88" s="32">
        <f>SUM(H88:S88)</f>
        <v>1141.0875</v>
      </c>
      <c r="F88" s="6" t="str">
        <v>D10 People!H142 (P07.U1), Base, frozen 13 October 2026</v>
      </c>
      <c r="G88" s="2"/>
      <c r="H88" s="32" t="n">
        <v>0</v>
      </c>
      <c r="I88" s="32" t="n">
        <v>0</v>
      </c>
      <c r="J88" s="32" t="n">
        <v>0</v>
      </c>
      <c r="K88" s="32" t="n">
        <v>126.78750000000001</v>
      </c>
      <c r="L88" s="32" t="n">
        <v>126.78750000000001</v>
      </c>
      <c r="M88" s="32" t="n">
        <v>126.78750000000001</v>
      </c>
      <c r="N88" s="32" t="n">
        <v>126.78750000000001</v>
      </c>
      <c r="O88" s="32" t="n">
        <v>126.78750000000001</v>
      </c>
      <c r="P88" s="32" t="n">
        <v>126.78750000000001</v>
      </c>
      <c r="Q88" s="32" t="n">
        <v>126.78750000000001</v>
      </c>
      <c r="R88" s="32" t="n">
        <v>126.78750000000001</v>
      </c>
      <c r="S88" s="32" t="n">
        <v>126.78750000000001</v>
      </c>
    </row>
    <row r="89" ht="22" customHeight="1">
      <c r="A89" s="2" t="str">
        <v>People.P07.U2</v>
      </c>
      <c r="B89" s="6" t="str">
        <v>P07 U2 maternity levy</v>
      </c>
      <c r="C89" s="2" t="str">
        <v>EUR</v>
      </c>
      <c r="D89" s="2" t="str">
        <v>SUM</v>
      </c>
      <c r="E89" s="32">
        <f>SUM(H89:S89)</f>
        <v>239.085</v>
      </c>
      <c r="F89" s="6" t="str">
        <v>D10 People!H143 (P07.U2), Base, frozen 13 October 2026</v>
      </c>
      <c r="G89" s="2"/>
      <c r="H89" s="32" t="n">
        <v>0</v>
      </c>
      <c r="I89" s="32" t="n">
        <v>0</v>
      </c>
      <c r="J89" s="32" t="n">
        <v>0</v>
      </c>
      <c r="K89" s="32" t="n">
        <v>26.565</v>
      </c>
      <c r="L89" s="32" t="n">
        <v>26.565</v>
      </c>
      <c r="M89" s="32" t="n">
        <v>26.565</v>
      </c>
      <c r="N89" s="32" t="n">
        <v>26.565</v>
      </c>
      <c r="O89" s="32" t="n">
        <v>26.565</v>
      </c>
      <c r="P89" s="32" t="n">
        <v>26.565</v>
      </c>
      <c r="Q89" s="32" t="n">
        <v>26.565</v>
      </c>
      <c r="R89" s="32" t="n">
        <v>26.565</v>
      </c>
      <c r="S89" s="32" t="n">
        <v>26.565</v>
      </c>
    </row>
    <row r="90" ht="22" customHeight="1">
      <c r="A90" s="2" t="str">
        <v>People.P07.INSOLV</v>
      </c>
      <c r="B90" s="6" t="str">
        <v>P07 insolvency levy</v>
      </c>
      <c r="C90" s="2" t="str">
        <v>EUR</v>
      </c>
      <c r="D90" s="2" t="str">
        <v>SUM</v>
      </c>
      <c r="E90" s="32">
        <f>SUM(H90:S90)</f>
        <v>81.50625000000001</v>
      </c>
      <c r="F90" s="6" t="str">
        <v>D10 People!H144 (P07.INSOLV), Base, frozen 13 October 2026</v>
      </c>
      <c r="G90" s="2"/>
      <c r="H90" s="32" t="n">
        <v>0</v>
      </c>
      <c r="I90" s="32" t="n">
        <v>0</v>
      </c>
      <c r="J90" s="32" t="n">
        <v>0</v>
      </c>
      <c r="K90" s="32" t="n">
        <v>9.05625</v>
      </c>
      <c r="L90" s="32" t="n">
        <v>9.05625</v>
      </c>
      <c r="M90" s="32" t="n">
        <v>9.05625</v>
      </c>
      <c r="N90" s="32" t="n">
        <v>9.05625</v>
      </c>
      <c r="O90" s="32" t="n">
        <v>9.05625</v>
      </c>
      <c r="P90" s="32" t="n">
        <v>9.05625</v>
      </c>
      <c r="Q90" s="32" t="n">
        <v>9.05625</v>
      </c>
      <c r="R90" s="32" t="n">
        <v>9.05625</v>
      </c>
      <c r="S90" s="32" t="n">
        <v>9.05625</v>
      </c>
    </row>
    <row r="91" ht="22" customHeight="1">
      <c r="A91" s="2" t="str">
        <v>People.P07.BG</v>
      </c>
      <c r="B91" s="6" t="str">
        <v>P07 accident insurance (BG)</v>
      </c>
      <c r="C91" s="2" t="str">
        <v>EUR</v>
      </c>
      <c r="D91" s="2" t="str">
        <v>SUM</v>
      </c>
      <c r="E91" s="32">
        <f>SUM(H91:S91)</f>
        <v>163.01250000000002</v>
      </c>
      <c r="F91" s="6" t="str">
        <v>D10 People!H145 (P07.BG), Base, frozen 13 October 2026</v>
      </c>
      <c r="G91" s="2"/>
      <c r="H91" s="32" t="n">
        <v>0</v>
      </c>
      <c r="I91" s="32" t="n">
        <v>0</v>
      </c>
      <c r="J91" s="32" t="n">
        <v>0</v>
      </c>
      <c r="K91" s="32" t="n">
        <v>18.1125</v>
      </c>
      <c r="L91" s="32" t="n">
        <v>18.1125</v>
      </c>
      <c r="M91" s="32" t="n">
        <v>18.1125</v>
      </c>
      <c r="N91" s="32" t="n">
        <v>18.1125</v>
      </c>
      <c r="O91" s="32" t="n">
        <v>18.1125</v>
      </c>
      <c r="P91" s="32" t="n">
        <v>18.1125</v>
      </c>
      <c r="Q91" s="32" t="n">
        <v>18.1125</v>
      </c>
      <c r="R91" s="32" t="n">
        <v>18.1125</v>
      </c>
      <c r="S91" s="32" t="n">
        <v>18.1125</v>
      </c>
    </row>
    <row r="92" ht="22" customHeight="1">
      <c r="A92" s="2" t="str">
        <v>People.P07.RECRUIT</v>
      </c>
      <c r="B92" s="6" t="str">
        <v>P07 recruiting cost</v>
      </c>
      <c r="C92" s="2" t="str">
        <v>EUR</v>
      </c>
      <c r="D92" s="2" t="str">
        <v>SUM</v>
      </c>
      <c r="E92" s="32">
        <f>SUM(H92:S92)</f>
        <v>7545</v>
      </c>
      <c r="F92" s="6" t="str">
        <v>D10 People!H148 (P07.RECRUIT), Base, frozen 13 October 2026</v>
      </c>
      <c r="G92" s="2"/>
      <c r="H92" s="32" t="n">
        <v>0</v>
      </c>
      <c r="I92" s="32" t="n">
        <v>0</v>
      </c>
      <c r="J92" s="32" t="n">
        <v>0</v>
      </c>
      <c r="K92" s="32" t="n">
        <v>7545</v>
      </c>
      <c r="L92" s="32" t="n">
        <v>0</v>
      </c>
      <c r="M92" s="32" t="n">
        <v>0</v>
      </c>
      <c r="N92" s="32" t="n">
        <v>0</v>
      </c>
      <c r="O92" s="32" t="n">
        <v>0</v>
      </c>
      <c r="P92" s="32" t="n">
        <v>0</v>
      </c>
      <c r="Q92" s="32" t="n">
        <v>0</v>
      </c>
      <c r="R92" s="32" t="n">
        <v>0</v>
      </c>
      <c r="S92" s="32" t="n">
        <v>0</v>
      </c>
    </row>
    <row r="93" ht="22" customHeight="1">
      <c r="A93" s="2" t="str">
        <v>People.P07.SOFTWARE</v>
      </c>
      <c r="B93" s="6" t="str">
        <v>P07 software cost</v>
      </c>
      <c r="C93" s="2" t="str">
        <v>EUR</v>
      </c>
      <c r="D93" s="2" t="str">
        <v>SUM</v>
      </c>
      <c r="E93" s="32">
        <f>SUM(H93:S93)</f>
        <v>4050</v>
      </c>
      <c r="F93" s="6" t="str">
        <v>D10 People!H149 (P07.SOFTWARE), Base, frozen 13 October 2026</v>
      </c>
      <c r="G93" s="2"/>
      <c r="H93" s="32" t="n">
        <v>0</v>
      </c>
      <c r="I93" s="32" t="n">
        <v>0</v>
      </c>
      <c r="J93" s="32" t="n">
        <v>0</v>
      </c>
      <c r="K93" s="32" t="n">
        <v>450</v>
      </c>
      <c r="L93" s="32" t="n">
        <v>450</v>
      </c>
      <c r="M93" s="32" t="n">
        <v>450</v>
      </c>
      <c r="N93" s="32" t="n">
        <v>450</v>
      </c>
      <c r="O93" s="32" t="n">
        <v>450</v>
      </c>
      <c r="P93" s="32" t="n">
        <v>450</v>
      </c>
      <c r="Q93" s="32" t="n">
        <v>450</v>
      </c>
      <c r="R93" s="32" t="n">
        <v>450</v>
      </c>
      <c r="S93" s="32" t="n">
        <v>450</v>
      </c>
    </row>
    <row r="94" ht="22" customHeight="1">
      <c r="A94" s="2" t="str">
        <v>Capex.P07.DEPRECIATION</v>
      </c>
      <c r="B94" s="6" t="str">
        <v>P07 IT equipment depreciation</v>
      </c>
      <c r="C94" s="2" t="str">
        <v>EUR</v>
      </c>
      <c r="D94" s="2" t="str">
        <v>SUM</v>
      </c>
      <c r="E94" s="32">
        <f>SUM(H94:S94)</f>
        <v>625.0</v>
      </c>
      <c r="F94" s="6" t="str">
        <v>D10 Capex!H50 (P07.DEPRECIATION), Base, frozen 13 October 2026</v>
      </c>
      <c r="G94" s="2"/>
      <c r="H94" s="32" t="n">
        <v>0</v>
      </c>
      <c r="I94" s="32" t="n">
        <v>0</v>
      </c>
      <c r="J94" s="32" t="n">
        <v>0</v>
      </c>
      <c r="K94" s="32" t="n">
        <v>69.44444444444444</v>
      </c>
      <c r="L94" s="32" t="n">
        <v>69.44444444444444</v>
      </c>
      <c r="M94" s="32" t="n">
        <v>69.44444444444444</v>
      </c>
      <c r="N94" s="32" t="n">
        <v>69.44444444444444</v>
      </c>
      <c r="O94" s="32" t="n">
        <v>69.44444444444444</v>
      </c>
      <c r="P94" s="32" t="n">
        <v>69.44444444444444</v>
      </c>
      <c r="Q94" s="32" t="n">
        <v>69.44444444444444</v>
      </c>
      <c r="R94" s="32" t="n">
        <v>69.44444444444444</v>
      </c>
      <c r="S94" s="32" t="n">
        <v>69.44444444444444</v>
      </c>
    </row>
    <row r="95" ht="22" customHeight="1">
      <c r="A95" s="2" t="str">
        <v>People.P08.SALARY</v>
      </c>
      <c r="B95" s="6" t="str">
        <v>P08 gross salary</v>
      </c>
      <c r="C95" s="2" t="str">
        <v>EUR</v>
      </c>
      <c r="D95" s="2" t="str">
        <v>SUM</v>
      </c>
      <c r="E95" s="32">
        <f>SUM(H95:S95)</f>
        <v>55200</v>
      </c>
      <c r="F95" s="6" t="str">
        <v>D10 People!H155 (P08.SALARY), Base, frozen 13 October 2026</v>
      </c>
      <c r="G95" s="2"/>
      <c r="H95" s="32" t="n">
        <v>0</v>
      </c>
      <c r="I95" s="32" t="n">
        <v>0</v>
      </c>
      <c r="J95" s="32" t="n">
        <v>0</v>
      </c>
      <c r="K95" s="32" t="n">
        <v>0</v>
      </c>
      <c r="L95" s="32" t="n">
        <v>6900</v>
      </c>
      <c r="M95" s="32" t="n">
        <v>6900</v>
      </c>
      <c r="N95" s="32" t="n">
        <v>6900</v>
      </c>
      <c r="O95" s="32" t="n">
        <v>6900</v>
      </c>
      <c r="P95" s="32" t="n">
        <v>6900</v>
      </c>
      <c r="Q95" s="32" t="n">
        <v>6900</v>
      </c>
      <c r="R95" s="32" t="n">
        <v>6900</v>
      </c>
      <c r="S95" s="32" t="n">
        <v>6900</v>
      </c>
    </row>
    <row r="96" ht="22" customHeight="1">
      <c r="A96" s="2" t="str">
        <v>People.P08.RV</v>
      </c>
      <c r="B96" s="6" t="str">
        <v>P08 employer pension contribution (RV)</v>
      </c>
      <c r="C96" s="2" t="str">
        <v>EUR</v>
      </c>
      <c r="D96" s="2" t="str">
        <v>SUM</v>
      </c>
      <c r="E96" s="32">
        <f>SUM(H96:S96)</f>
        <v>5133.6</v>
      </c>
      <c r="F96" s="6" t="str">
        <v>D10 People!H156 (P08.RV), Base, frozen 13 October 2026</v>
      </c>
      <c r="G96" s="2"/>
      <c r="H96" s="32" t="n">
        <v>0</v>
      </c>
      <c r="I96" s="32" t="n">
        <v>0</v>
      </c>
      <c r="J96" s="32" t="n">
        <v>0</v>
      </c>
      <c r="K96" s="32" t="n">
        <v>0</v>
      </c>
      <c r="L96" s="32" t="n">
        <v>641.7</v>
      </c>
      <c r="M96" s="32" t="n">
        <v>641.7</v>
      </c>
      <c r="N96" s="32" t="n">
        <v>641.7</v>
      </c>
      <c r="O96" s="32" t="n">
        <v>641.7</v>
      </c>
      <c r="P96" s="32" t="n">
        <v>641.7</v>
      </c>
      <c r="Q96" s="32" t="n">
        <v>641.7</v>
      </c>
      <c r="R96" s="32" t="n">
        <v>641.7</v>
      </c>
      <c r="S96" s="32" t="n">
        <v>641.7</v>
      </c>
    </row>
    <row r="97" ht="28" customHeight="1">
      <c r="A97" s="2" t="str">
        <v>People.P08.AV</v>
      </c>
      <c r="B97" s="6" t="str">
        <v>P08 employer unemployment contribution (AV)</v>
      </c>
      <c r="C97" s="2" t="str">
        <v>EUR</v>
      </c>
      <c r="D97" s="2" t="str">
        <v>SUM</v>
      </c>
      <c r="E97" s="32">
        <f>SUM(H97:S97)</f>
        <v>717.6</v>
      </c>
      <c r="F97" s="6" t="str">
        <v>D10 People!H157 (P08.AV), Base, frozen 13 October 2026</v>
      </c>
      <c r="G97" s="2"/>
      <c r="H97" s="32" t="n">
        <v>0</v>
      </c>
      <c r="I97" s="32" t="n">
        <v>0</v>
      </c>
      <c r="J97" s="32" t="n">
        <v>0</v>
      </c>
      <c r="K97" s="32" t="n">
        <v>0</v>
      </c>
      <c r="L97" s="32" t="n">
        <v>89.7</v>
      </c>
      <c r="M97" s="32" t="n">
        <v>89.7</v>
      </c>
      <c r="N97" s="32" t="n">
        <v>89.7</v>
      </c>
      <c r="O97" s="32" t="n">
        <v>89.7</v>
      </c>
      <c r="P97" s="32" t="n">
        <v>89.7</v>
      </c>
      <c r="Q97" s="32" t="n">
        <v>89.7</v>
      </c>
      <c r="R97" s="32" t="n">
        <v>89.7</v>
      </c>
      <c r="S97" s="32" t="n">
        <v>89.7</v>
      </c>
    </row>
    <row r="98" ht="22" customHeight="1">
      <c r="A98" s="2" t="str">
        <v>People.P08.KV</v>
      </c>
      <c r="B98" s="6" t="str">
        <v>P08 employer health contribution (KV)</v>
      </c>
      <c r="C98" s="2" t="str">
        <v>EUR</v>
      </c>
      <c r="D98" s="2" t="str">
        <v>SUM</v>
      </c>
      <c r="E98" s="32">
        <f>SUM(H98:S98)</f>
        <v>4513.5</v>
      </c>
      <c r="F98" s="6" t="str">
        <v>D10 People!H158 (P08.KV), Base, frozen 13 October 2026</v>
      </c>
      <c r="G98" s="2"/>
      <c r="H98" s="32" t="n">
        <v>0</v>
      </c>
      <c r="I98" s="32" t="n">
        <v>0</v>
      </c>
      <c r="J98" s="32" t="n">
        <v>0</v>
      </c>
      <c r="K98" s="32" t="n">
        <v>0</v>
      </c>
      <c r="L98" s="32" t="n">
        <v>564.1875</v>
      </c>
      <c r="M98" s="32" t="n">
        <v>564.1875</v>
      </c>
      <c r="N98" s="32" t="n">
        <v>564.1875</v>
      </c>
      <c r="O98" s="32" t="n">
        <v>564.1875</v>
      </c>
      <c r="P98" s="32" t="n">
        <v>564.1875</v>
      </c>
      <c r="Q98" s="32" t="n">
        <v>564.1875</v>
      </c>
      <c r="R98" s="32" t="n">
        <v>564.1875</v>
      </c>
      <c r="S98" s="32" t="n">
        <v>564.1875</v>
      </c>
    </row>
    <row r="99" ht="22" customHeight="1">
      <c r="A99" s="2" t="str">
        <v>People.P08.PV</v>
      </c>
      <c r="B99" s="6" t="str">
        <v>P08 employer care contribution (PV)</v>
      </c>
      <c r="C99" s="2" t="str">
        <v>EUR</v>
      </c>
      <c r="D99" s="2" t="str">
        <v>SUM</v>
      </c>
      <c r="E99" s="32">
        <f>SUM(H99:S99)</f>
        <v>917.9999999999999</v>
      </c>
      <c r="F99" s="6" t="str">
        <v>D10 People!H159 (P08.PV), Base, frozen 13 October 2026</v>
      </c>
      <c r="G99" s="2"/>
      <c r="H99" s="32" t="n">
        <v>0</v>
      </c>
      <c r="I99" s="32" t="n">
        <v>0</v>
      </c>
      <c r="J99" s="32" t="n">
        <v>0</v>
      </c>
      <c r="K99" s="32" t="n">
        <v>0</v>
      </c>
      <c r="L99" s="32" t="n">
        <v>114.74999999999999</v>
      </c>
      <c r="M99" s="32" t="n">
        <v>114.74999999999999</v>
      </c>
      <c r="N99" s="32" t="n">
        <v>114.74999999999999</v>
      </c>
      <c r="O99" s="32" t="n">
        <v>114.74999999999999</v>
      </c>
      <c r="P99" s="32" t="n">
        <v>114.74999999999999</v>
      </c>
      <c r="Q99" s="32" t="n">
        <v>114.74999999999999</v>
      </c>
      <c r="R99" s="32" t="n">
        <v>114.74999999999999</v>
      </c>
      <c r="S99" s="32" t="n">
        <v>114.74999999999999</v>
      </c>
    </row>
    <row r="100" ht="22" customHeight="1">
      <c r="A100" s="2" t="str">
        <v>People.P08.U1</v>
      </c>
      <c r="B100" s="6" t="str">
        <v>P08 U1 sick-pay levy</v>
      </c>
      <c r="C100" s="2" t="str">
        <v>EUR</v>
      </c>
      <c r="D100" s="2" t="str">
        <v>SUM</v>
      </c>
      <c r="E100" s="32">
        <f>SUM(H100:S100)</f>
        <v>1159.2</v>
      </c>
      <c r="F100" s="6" t="str">
        <v>D10 People!H160 (P08.U1), Base, frozen 13 October 2026</v>
      </c>
      <c r="G100" s="2"/>
      <c r="H100" s="32" t="n">
        <v>0</v>
      </c>
      <c r="I100" s="32" t="n">
        <v>0</v>
      </c>
      <c r="J100" s="32" t="n">
        <v>0</v>
      </c>
      <c r="K100" s="32" t="n">
        <v>0</v>
      </c>
      <c r="L100" s="32" t="n">
        <v>144.9</v>
      </c>
      <c r="M100" s="32" t="n">
        <v>144.9</v>
      </c>
      <c r="N100" s="32" t="n">
        <v>144.9</v>
      </c>
      <c r="O100" s="32" t="n">
        <v>144.9</v>
      </c>
      <c r="P100" s="32" t="n">
        <v>144.9</v>
      </c>
      <c r="Q100" s="32" t="n">
        <v>144.9</v>
      </c>
      <c r="R100" s="32" t="n">
        <v>144.9</v>
      </c>
      <c r="S100" s="32" t="n">
        <v>144.9</v>
      </c>
    </row>
    <row r="101" ht="22" customHeight="1">
      <c r="A101" s="2" t="str">
        <v>People.P08.U2</v>
      </c>
      <c r="B101" s="6" t="str">
        <v>P08 U2 maternity levy</v>
      </c>
      <c r="C101" s="2" t="str">
        <v>EUR</v>
      </c>
      <c r="D101" s="2" t="str">
        <v>SUM</v>
      </c>
      <c r="E101" s="32">
        <f>SUM(H101:S101)</f>
        <v>242.88000000000002</v>
      </c>
      <c r="F101" s="6" t="str">
        <v>D10 People!H161 (P08.U2), Base, frozen 13 October 2026</v>
      </c>
      <c r="G101" s="2"/>
      <c r="H101" s="32" t="n">
        <v>0</v>
      </c>
      <c r="I101" s="32" t="n">
        <v>0</v>
      </c>
      <c r="J101" s="32" t="n">
        <v>0</v>
      </c>
      <c r="K101" s="32" t="n">
        <v>0</v>
      </c>
      <c r="L101" s="32" t="n">
        <v>30.360000000000003</v>
      </c>
      <c r="M101" s="32" t="n">
        <v>30.360000000000003</v>
      </c>
      <c r="N101" s="32" t="n">
        <v>30.360000000000003</v>
      </c>
      <c r="O101" s="32" t="n">
        <v>30.360000000000003</v>
      </c>
      <c r="P101" s="32" t="n">
        <v>30.360000000000003</v>
      </c>
      <c r="Q101" s="32" t="n">
        <v>30.360000000000003</v>
      </c>
      <c r="R101" s="32" t="n">
        <v>30.360000000000003</v>
      </c>
      <c r="S101" s="32" t="n">
        <v>30.360000000000003</v>
      </c>
    </row>
    <row r="102" ht="22" customHeight="1">
      <c r="A102" s="2" t="str">
        <v>People.P08.INSOLV</v>
      </c>
      <c r="B102" s="6" t="str">
        <v>P08 insolvency levy</v>
      </c>
      <c r="C102" s="2" t="str">
        <v>EUR</v>
      </c>
      <c r="D102" s="2" t="str">
        <v>SUM</v>
      </c>
      <c r="E102" s="32">
        <f>SUM(H102:S102)</f>
        <v>82.8</v>
      </c>
      <c r="F102" s="6" t="str">
        <v>D10 People!H162 (P08.INSOLV), Base, frozen 13 October 2026</v>
      </c>
      <c r="G102" s="2"/>
      <c r="H102" s="32" t="n">
        <v>0</v>
      </c>
      <c r="I102" s="32" t="n">
        <v>0</v>
      </c>
      <c r="J102" s="32" t="n">
        <v>0</v>
      </c>
      <c r="K102" s="32" t="n">
        <v>0</v>
      </c>
      <c r="L102" s="32" t="n">
        <v>10.35</v>
      </c>
      <c r="M102" s="32" t="n">
        <v>10.35</v>
      </c>
      <c r="N102" s="32" t="n">
        <v>10.35</v>
      </c>
      <c r="O102" s="32" t="n">
        <v>10.35</v>
      </c>
      <c r="P102" s="32" t="n">
        <v>10.35</v>
      </c>
      <c r="Q102" s="32" t="n">
        <v>10.35</v>
      </c>
      <c r="R102" s="32" t="n">
        <v>10.35</v>
      </c>
      <c r="S102" s="32" t="n">
        <v>10.35</v>
      </c>
    </row>
    <row r="103" ht="22" customHeight="1">
      <c r="A103" s="2" t="str">
        <v>People.P08.BG</v>
      </c>
      <c r="B103" s="6" t="str">
        <v>P08 accident insurance (BG)</v>
      </c>
      <c r="C103" s="2" t="str">
        <v>EUR</v>
      </c>
      <c r="D103" s="2" t="str">
        <v>SUM</v>
      </c>
      <c r="E103" s="32">
        <f>SUM(H103:S103)</f>
        <v>165.6</v>
      </c>
      <c r="F103" s="6" t="str">
        <v>D10 People!H163 (P08.BG), Base, frozen 13 October 2026</v>
      </c>
      <c r="G103" s="2"/>
      <c r="H103" s="32" t="n">
        <v>0</v>
      </c>
      <c r="I103" s="32" t="n">
        <v>0</v>
      </c>
      <c r="J103" s="32" t="n">
        <v>0</v>
      </c>
      <c r="K103" s="32" t="n">
        <v>0</v>
      </c>
      <c r="L103" s="32" t="n">
        <v>20.7</v>
      </c>
      <c r="M103" s="32" t="n">
        <v>20.7</v>
      </c>
      <c r="N103" s="32" t="n">
        <v>20.7</v>
      </c>
      <c r="O103" s="32" t="n">
        <v>20.7</v>
      </c>
      <c r="P103" s="32" t="n">
        <v>20.7</v>
      </c>
      <c r="Q103" s="32" t="n">
        <v>20.7</v>
      </c>
      <c r="R103" s="32" t="n">
        <v>20.7</v>
      </c>
      <c r="S103" s="32" t="n">
        <v>20.7</v>
      </c>
    </row>
    <row r="104" ht="22" customHeight="1">
      <c r="A104" s="2" t="str">
        <v>People.P08.RECRUIT</v>
      </c>
      <c r="B104" s="6" t="str">
        <v>P08 recruiting cost</v>
      </c>
      <c r="C104" s="2" t="str">
        <v>EUR</v>
      </c>
      <c r="D104" s="2" t="str">
        <v>SUM</v>
      </c>
      <c r="E104" s="32">
        <f>SUM(H104:S104)</f>
        <v>8580</v>
      </c>
      <c r="F104" s="6" t="str">
        <v>D10 People!H166 (P08.RECRUIT), Base, frozen 13 October 2026</v>
      </c>
      <c r="G104" s="2"/>
      <c r="H104" s="32" t="n">
        <v>0</v>
      </c>
      <c r="I104" s="32" t="n">
        <v>0</v>
      </c>
      <c r="J104" s="32" t="n">
        <v>0</v>
      </c>
      <c r="K104" s="32" t="n">
        <v>0</v>
      </c>
      <c r="L104" s="32" t="n">
        <v>8580</v>
      </c>
      <c r="M104" s="32" t="n">
        <v>0</v>
      </c>
      <c r="N104" s="32" t="n">
        <v>0</v>
      </c>
      <c r="O104" s="32" t="n">
        <v>0</v>
      </c>
      <c r="P104" s="32" t="n">
        <v>0</v>
      </c>
      <c r="Q104" s="32" t="n">
        <v>0</v>
      </c>
      <c r="R104" s="32" t="n">
        <v>0</v>
      </c>
      <c r="S104" s="32" t="n">
        <v>0</v>
      </c>
    </row>
    <row r="105" ht="22" customHeight="1">
      <c r="A105" s="2" t="str">
        <v>People.P08.SOFTWARE</v>
      </c>
      <c r="B105" s="6" t="str">
        <v>P08 software cost</v>
      </c>
      <c r="C105" s="2" t="str">
        <v>EUR</v>
      </c>
      <c r="D105" s="2" t="str">
        <v>SUM</v>
      </c>
      <c r="E105" s="32">
        <f>SUM(H105:S105)</f>
        <v>3600</v>
      </c>
      <c r="F105" s="6" t="str">
        <v>D10 People!H167 (P08.SOFTWARE), Base, frozen 13 October 2026</v>
      </c>
      <c r="G105" s="2"/>
      <c r="H105" s="32" t="n">
        <v>0</v>
      </c>
      <c r="I105" s="32" t="n">
        <v>0</v>
      </c>
      <c r="J105" s="32" t="n">
        <v>0</v>
      </c>
      <c r="K105" s="32" t="n">
        <v>0</v>
      </c>
      <c r="L105" s="32" t="n">
        <v>450</v>
      </c>
      <c r="M105" s="32" t="n">
        <v>450</v>
      </c>
      <c r="N105" s="32" t="n">
        <v>450</v>
      </c>
      <c r="O105" s="32" t="n">
        <v>450</v>
      </c>
      <c r="P105" s="32" t="n">
        <v>450</v>
      </c>
      <c r="Q105" s="32" t="n">
        <v>450</v>
      </c>
      <c r="R105" s="32" t="n">
        <v>450</v>
      </c>
      <c r="S105" s="32" t="n">
        <v>450</v>
      </c>
    </row>
    <row r="106" ht="22" customHeight="1">
      <c r="A106" s="2" t="str">
        <v>Capex.P08.DEPRECIATION</v>
      </c>
      <c r="B106" s="6" t="str">
        <v>P08 IT equipment depreciation</v>
      </c>
      <c r="C106" s="2" t="str">
        <v>EUR</v>
      </c>
      <c r="D106" s="2" t="str">
        <v>SUM</v>
      </c>
      <c r="E106" s="32">
        <f>SUM(H106:S106)</f>
        <v>555.5555555555555</v>
      </c>
      <c r="F106" s="6" t="str">
        <v>D10 Capex!H55 (P08.DEPRECIATION), Base, frozen 13 October 2026</v>
      </c>
      <c r="G106" s="2"/>
      <c r="H106" s="32" t="n">
        <v>0</v>
      </c>
      <c r="I106" s="32" t="n">
        <v>0</v>
      </c>
      <c r="J106" s="32" t="n">
        <v>0</v>
      </c>
      <c r="K106" s="32" t="n">
        <v>0</v>
      </c>
      <c r="L106" s="32" t="n">
        <v>69.44444444444444</v>
      </c>
      <c r="M106" s="32" t="n">
        <v>69.44444444444444</v>
      </c>
      <c r="N106" s="32" t="n">
        <v>69.44444444444444</v>
      </c>
      <c r="O106" s="32" t="n">
        <v>69.44444444444444</v>
      </c>
      <c r="P106" s="32" t="n">
        <v>69.44444444444444</v>
      </c>
      <c r="Q106" s="32" t="n">
        <v>69.44444444444444</v>
      </c>
      <c r="R106" s="32" t="n">
        <v>69.44444444444444</v>
      </c>
      <c r="S106" s="32" t="n">
        <v>69.44444444444444</v>
      </c>
    </row>
    <row r="107" ht="22" customHeight="1">
      <c r="A107" s="2" t="str">
        <v>People.P10.SALARY</v>
      </c>
      <c r="B107" s="6" t="str">
        <v>P10 gross salary</v>
      </c>
      <c r="C107" s="2" t="str">
        <v>EUR</v>
      </c>
      <c r="D107" s="2" t="str">
        <v>SUM</v>
      </c>
      <c r="E107" s="32">
        <f>SUM(H107:S107)</f>
        <v>25874.999999999996</v>
      </c>
      <c r="F107" s="6" t="str">
        <v>D10 People!H173 (P10.SALARY), Base, frozen 13 October 2026</v>
      </c>
      <c r="G107" s="2"/>
      <c r="H107" s="32" t="n">
        <v>0</v>
      </c>
      <c r="I107" s="32" t="n">
        <v>0</v>
      </c>
      <c r="J107" s="32" t="n">
        <v>0</v>
      </c>
      <c r="K107" s="32" t="n">
        <v>0</v>
      </c>
      <c r="L107" s="32" t="n">
        <v>0</v>
      </c>
      <c r="M107" s="32" t="n">
        <v>0</v>
      </c>
      <c r="N107" s="32" t="n">
        <v>0</v>
      </c>
      <c r="O107" s="32" t="n">
        <v>5174.999999999999</v>
      </c>
      <c r="P107" s="32" t="n">
        <v>5174.999999999999</v>
      </c>
      <c r="Q107" s="32" t="n">
        <v>5174.999999999999</v>
      </c>
      <c r="R107" s="32" t="n">
        <v>5174.999999999999</v>
      </c>
      <c r="S107" s="32" t="n">
        <v>5174.999999999999</v>
      </c>
    </row>
    <row r="108" ht="22" customHeight="1">
      <c r="A108" s="2" t="str">
        <v>People.P10.RV</v>
      </c>
      <c r="B108" s="6" t="str">
        <v>P10 employer pension contribution (RV)</v>
      </c>
      <c r="C108" s="2" t="str">
        <v>EUR</v>
      </c>
      <c r="D108" s="2" t="str">
        <v>SUM</v>
      </c>
      <c r="E108" s="32">
        <f>SUM(H108:S108)</f>
        <v>2406.3749999999995</v>
      </c>
      <c r="F108" s="6" t="str">
        <v>D10 People!H174 (P10.RV), Base, frozen 13 October 2026</v>
      </c>
      <c r="G108" s="2"/>
      <c r="H108" s="32" t="n">
        <v>0</v>
      </c>
      <c r="I108" s="32" t="n">
        <v>0</v>
      </c>
      <c r="J108" s="32" t="n">
        <v>0</v>
      </c>
      <c r="K108" s="32" t="n">
        <v>0</v>
      </c>
      <c r="L108" s="32" t="n">
        <v>0</v>
      </c>
      <c r="M108" s="32" t="n">
        <v>0</v>
      </c>
      <c r="N108" s="32" t="n">
        <v>0</v>
      </c>
      <c r="O108" s="32" t="n">
        <v>481.2749999999999</v>
      </c>
      <c r="P108" s="32" t="n">
        <v>481.2749999999999</v>
      </c>
      <c r="Q108" s="32" t="n">
        <v>481.2749999999999</v>
      </c>
      <c r="R108" s="32" t="n">
        <v>481.2749999999999</v>
      </c>
      <c r="S108" s="32" t="n">
        <v>481.2749999999999</v>
      </c>
    </row>
    <row r="109" ht="28" customHeight="1">
      <c r="A109" s="2" t="str">
        <v>People.P10.AV</v>
      </c>
      <c r="B109" s="6" t="str">
        <v>P10 employer unemployment contribution (AV)</v>
      </c>
      <c r="C109" s="2" t="str">
        <v>EUR</v>
      </c>
      <c r="D109" s="2" t="str">
        <v>SUM</v>
      </c>
      <c r="E109" s="32">
        <f>SUM(H109:S109)</f>
        <v>336.37499999999994</v>
      </c>
      <c r="F109" s="6" t="str">
        <v>D10 People!H175 (P10.AV), Base, frozen 13 October 2026</v>
      </c>
      <c r="G109" s="2"/>
      <c r="H109" s="32" t="n">
        <v>0</v>
      </c>
      <c r="I109" s="32" t="n">
        <v>0</v>
      </c>
      <c r="J109" s="32" t="n">
        <v>0</v>
      </c>
      <c r="K109" s="32" t="n">
        <v>0</v>
      </c>
      <c r="L109" s="32" t="n">
        <v>0</v>
      </c>
      <c r="M109" s="32" t="n">
        <v>0</v>
      </c>
      <c r="N109" s="32" t="n">
        <v>0</v>
      </c>
      <c r="O109" s="32" t="n">
        <v>67.27499999999999</v>
      </c>
      <c r="P109" s="32" t="n">
        <v>67.27499999999999</v>
      </c>
      <c r="Q109" s="32" t="n">
        <v>67.27499999999999</v>
      </c>
      <c r="R109" s="32" t="n">
        <v>67.27499999999999</v>
      </c>
      <c r="S109" s="32" t="n">
        <v>67.27499999999999</v>
      </c>
    </row>
    <row r="110" ht="22" customHeight="1">
      <c r="A110" s="2" t="str">
        <v>People.P10.KV</v>
      </c>
      <c r="B110" s="6" t="str">
        <v>P10 employer health contribution (KV)</v>
      </c>
      <c r="C110" s="2" t="str">
        <v>EUR</v>
      </c>
      <c r="D110" s="2" t="str">
        <v>SUM</v>
      </c>
      <c r="E110" s="32">
        <f>SUM(H110:S110)</f>
        <v>2289.9374999999995</v>
      </c>
      <c r="F110" s="6" t="str">
        <v>D10 People!H176 (P10.KV), Base, frozen 13 October 2026</v>
      </c>
      <c r="G110" s="2"/>
      <c r="H110" s="32" t="n">
        <v>0</v>
      </c>
      <c r="I110" s="32" t="n">
        <v>0</v>
      </c>
      <c r="J110" s="32" t="n">
        <v>0</v>
      </c>
      <c r="K110" s="32" t="n">
        <v>0</v>
      </c>
      <c r="L110" s="32" t="n">
        <v>0</v>
      </c>
      <c r="M110" s="32" t="n">
        <v>0</v>
      </c>
      <c r="N110" s="32" t="n">
        <v>0</v>
      </c>
      <c r="O110" s="32" t="n">
        <v>457.9874999999999</v>
      </c>
      <c r="P110" s="32" t="n">
        <v>457.9874999999999</v>
      </c>
      <c r="Q110" s="32" t="n">
        <v>457.9874999999999</v>
      </c>
      <c r="R110" s="32" t="n">
        <v>457.9874999999999</v>
      </c>
      <c r="S110" s="32" t="n">
        <v>457.9874999999999</v>
      </c>
    </row>
    <row r="111" ht="22" customHeight="1">
      <c r="A111" s="2" t="str">
        <v>People.P10.PV</v>
      </c>
      <c r="B111" s="6" t="str">
        <v>P10 employer care contribution (PV)</v>
      </c>
      <c r="C111" s="2" t="str">
        <v>EUR</v>
      </c>
      <c r="D111" s="2" t="str">
        <v>SUM</v>
      </c>
      <c r="E111" s="32">
        <f>SUM(H111:S111)</f>
        <v>465.7499999999999</v>
      </c>
      <c r="F111" s="6" t="str">
        <v>D10 People!H177 (P10.PV), Base, frozen 13 October 2026</v>
      </c>
      <c r="G111" s="2"/>
      <c r="H111" s="32" t="n">
        <v>0</v>
      </c>
      <c r="I111" s="32" t="n">
        <v>0</v>
      </c>
      <c r="J111" s="32" t="n">
        <v>0</v>
      </c>
      <c r="K111" s="32" t="n">
        <v>0</v>
      </c>
      <c r="L111" s="32" t="n">
        <v>0</v>
      </c>
      <c r="M111" s="32" t="n">
        <v>0</v>
      </c>
      <c r="N111" s="32" t="n">
        <v>0</v>
      </c>
      <c r="O111" s="32" t="n">
        <v>93.14999999999998</v>
      </c>
      <c r="P111" s="32" t="n">
        <v>93.14999999999998</v>
      </c>
      <c r="Q111" s="32" t="n">
        <v>93.14999999999998</v>
      </c>
      <c r="R111" s="32" t="n">
        <v>93.14999999999998</v>
      </c>
      <c r="S111" s="32" t="n">
        <v>93.14999999999998</v>
      </c>
    </row>
    <row r="112" ht="22" customHeight="1">
      <c r="A112" s="2" t="str">
        <v>People.P10.U1</v>
      </c>
      <c r="B112" s="6" t="str">
        <v>P10 U1 sick-pay levy</v>
      </c>
      <c r="C112" s="2" t="str">
        <v>EUR</v>
      </c>
      <c r="D112" s="2" t="str">
        <v>SUM</v>
      </c>
      <c r="E112" s="32">
        <f>SUM(H112:S112)</f>
        <v>543.3749999999999</v>
      </c>
      <c r="F112" s="6" t="str">
        <v>D10 People!H178 (P10.U1), Base, frozen 13 October 2026</v>
      </c>
      <c r="G112" s="2"/>
      <c r="H112" s="32" t="n">
        <v>0</v>
      </c>
      <c r="I112" s="32" t="n">
        <v>0</v>
      </c>
      <c r="J112" s="32" t="n">
        <v>0</v>
      </c>
      <c r="K112" s="32" t="n">
        <v>0</v>
      </c>
      <c r="L112" s="32" t="n">
        <v>0</v>
      </c>
      <c r="M112" s="32" t="n">
        <v>0</v>
      </c>
      <c r="N112" s="32" t="n">
        <v>0</v>
      </c>
      <c r="O112" s="32" t="n">
        <v>108.67499999999998</v>
      </c>
      <c r="P112" s="32" t="n">
        <v>108.67499999999998</v>
      </c>
      <c r="Q112" s="32" t="n">
        <v>108.67499999999998</v>
      </c>
      <c r="R112" s="32" t="n">
        <v>108.67499999999998</v>
      </c>
      <c r="S112" s="32" t="n">
        <v>108.67499999999998</v>
      </c>
    </row>
    <row r="113" ht="22" customHeight="1">
      <c r="A113" s="2" t="str">
        <v>People.P10.U2</v>
      </c>
      <c r="B113" s="6" t="str">
        <v>P10 U2 maternity levy</v>
      </c>
      <c r="C113" s="2" t="str">
        <v>EUR</v>
      </c>
      <c r="D113" s="2" t="str">
        <v>SUM</v>
      </c>
      <c r="E113" s="32">
        <f>SUM(H113:S113)</f>
        <v>113.84999999999998</v>
      </c>
      <c r="F113" s="6" t="str">
        <v>D10 People!H179 (P10.U2), Base, frozen 13 October 2026</v>
      </c>
      <c r="G113" s="2"/>
      <c r="H113" s="32" t="n">
        <v>0</v>
      </c>
      <c r="I113" s="32" t="n">
        <v>0</v>
      </c>
      <c r="J113" s="32" t="n">
        <v>0</v>
      </c>
      <c r="K113" s="32" t="n">
        <v>0</v>
      </c>
      <c r="L113" s="32" t="n">
        <v>0</v>
      </c>
      <c r="M113" s="32" t="n">
        <v>0</v>
      </c>
      <c r="N113" s="32" t="n">
        <v>0</v>
      </c>
      <c r="O113" s="32" t="n">
        <v>22.769999999999996</v>
      </c>
      <c r="P113" s="32" t="n">
        <v>22.769999999999996</v>
      </c>
      <c r="Q113" s="32" t="n">
        <v>22.769999999999996</v>
      </c>
      <c r="R113" s="32" t="n">
        <v>22.769999999999996</v>
      </c>
      <c r="S113" s="32" t="n">
        <v>22.769999999999996</v>
      </c>
    </row>
    <row r="114" ht="22" customHeight="1">
      <c r="A114" s="2" t="str">
        <v>People.P10.INSOLV</v>
      </c>
      <c r="B114" s="6" t="str">
        <v>P10 insolvency levy</v>
      </c>
      <c r="C114" s="2" t="str">
        <v>EUR</v>
      </c>
      <c r="D114" s="2" t="str">
        <v>SUM</v>
      </c>
      <c r="E114" s="32">
        <f>SUM(H114:S114)</f>
        <v>38.81249999999999</v>
      </c>
      <c r="F114" s="6" t="str">
        <v>D10 People!H180 (P10.INSOLV), Base, frozen 13 October 2026</v>
      </c>
      <c r="G114" s="2"/>
      <c r="H114" s="32" t="n">
        <v>0</v>
      </c>
      <c r="I114" s="32" t="n">
        <v>0</v>
      </c>
      <c r="J114" s="32" t="n">
        <v>0</v>
      </c>
      <c r="K114" s="32" t="n">
        <v>0</v>
      </c>
      <c r="L114" s="32" t="n">
        <v>0</v>
      </c>
      <c r="M114" s="32" t="n">
        <v>0</v>
      </c>
      <c r="N114" s="32" t="n">
        <v>0</v>
      </c>
      <c r="O114" s="32" t="n">
        <v>7.762499999999998</v>
      </c>
      <c r="P114" s="32" t="n">
        <v>7.762499999999998</v>
      </c>
      <c r="Q114" s="32" t="n">
        <v>7.762499999999998</v>
      </c>
      <c r="R114" s="32" t="n">
        <v>7.762499999999998</v>
      </c>
      <c r="S114" s="32" t="n">
        <v>7.762499999999998</v>
      </c>
    </row>
    <row r="115" ht="22" customHeight="1">
      <c r="A115" s="2" t="str">
        <v>People.P10.BG</v>
      </c>
      <c r="B115" s="6" t="str">
        <v>P10 accident insurance (BG)</v>
      </c>
      <c r="C115" s="2" t="str">
        <v>EUR</v>
      </c>
      <c r="D115" s="2" t="str">
        <v>SUM</v>
      </c>
      <c r="E115" s="32">
        <f>SUM(H115:S115)</f>
        <v>77.62499999999999</v>
      </c>
      <c r="F115" s="6" t="str">
        <v>D10 People!H181 (P10.BG), Base, frozen 13 October 2026</v>
      </c>
      <c r="G115" s="2"/>
      <c r="H115" s="32" t="n">
        <v>0</v>
      </c>
      <c r="I115" s="32" t="n">
        <v>0</v>
      </c>
      <c r="J115" s="32" t="n">
        <v>0</v>
      </c>
      <c r="K115" s="32" t="n">
        <v>0</v>
      </c>
      <c r="L115" s="32" t="n">
        <v>0</v>
      </c>
      <c r="M115" s="32" t="n">
        <v>0</v>
      </c>
      <c r="N115" s="32" t="n">
        <v>0</v>
      </c>
      <c r="O115" s="32" t="n">
        <v>15.524999999999997</v>
      </c>
      <c r="P115" s="32" t="n">
        <v>15.524999999999997</v>
      </c>
      <c r="Q115" s="32" t="n">
        <v>15.524999999999997</v>
      </c>
      <c r="R115" s="32" t="n">
        <v>15.524999999999997</v>
      </c>
      <c r="S115" s="32" t="n">
        <v>15.524999999999997</v>
      </c>
    </row>
    <row r="116" ht="22" customHeight="1">
      <c r="A116" s="2" t="str">
        <v>People.P10.RECRUIT</v>
      </c>
      <c r="B116" s="6" t="str">
        <v>P10 recruiting cost</v>
      </c>
      <c r="C116" s="2" t="str">
        <v>EUR</v>
      </c>
      <c r="D116" s="2" t="str">
        <v>SUM</v>
      </c>
      <c r="E116" s="32">
        <f>SUM(H116:S116)</f>
        <v>6510</v>
      </c>
      <c r="F116" s="6" t="str">
        <v>D10 People!H184 (P10.RECRUIT), Base, frozen 13 October 2026</v>
      </c>
      <c r="G116" s="2"/>
      <c r="H116" s="32" t="n">
        <v>0</v>
      </c>
      <c r="I116" s="32" t="n">
        <v>0</v>
      </c>
      <c r="J116" s="32" t="n">
        <v>0</v>
      </c>
      <c r="K116" s="32" t="n">
        <v>0</v>
      </c>
      <c r="L116" s="32" t="n">
        <v>0</v>
      </c>
      <c r="M116" s="32" t="n">
        <v>0</v>
      </c>
      <c r="N116" s="32" t="n">
        <v>0</v>
      </c>
      <c r="O116" s="32" t="n">
        <v>6510</v>
      </c>
      <c r="P116" s="32" t="n">
        <v>0</v>
      </c>
      <c r="Q116" s="32" t="n">
        <v>0</v>
      </c>
      <c r="R116" s="32" t="n">
        <v>0</v>
      </c>
      <c r="S116" s="32" t="n">
        <v>0</v>
      </c>
    </row>
    <row r="117" ht="22" customHeight="1">
      <c r="A117" s="2" t="str">
        <v>People.P10.SOFTWARE</v>
      </c>
      <c r="B117" s="6" t="str">
        <v>P10 software cost</v>
      </c>
      <c r="C117" s="2" t="str">
        <v>EUR</v>
      </c>
      <c r="D117" s="2" t="str">
        <v>SUM</v>
      </c>
      <c r="E117" s="32">
        <f>SUM(H117:S117)</f>
        <v>2250</v>
      </c>
      <c r="F117" s="6" t="str">
        <v>D10 People!H185 (P10.SOFTWARE), Base, frozen 13 October 2026</v>
      </c>
      <c r="G117" s="2"/>
      <c r="H117" s="32" t="n">
        <v>0</v>
      </c>
      <c r="I117" s="32" t="n">
        <v>0</v>
      </c>
      <c r="J117" s="32" t="n">
        <v>0</v>
      </c>
      <c r="K117" s="32" t="n">
        <v>0</v>
      </c>
      <c r="L117" s="32" t="n">
        <v>0</v>
      </c>
      <c r="M117" s="32" t="n">
        <v>0</v>
      </c>
      <c r="N117" s="32" t="n">
        <v>0</v>
      </c>
      <c r="O117" s="32" t="n">
        <v>450</v>
      </c>
      <c r="P117" s="32" t="n">
        <v>450</v>
      </c>
      <c r="Q117" s="32" t="n">
        <v>450</v>
      </c>
      <c r="R117" s="32" t="n">
        <v>450</v>
      </c>
      <c r="S117" s="32" t="n">
        <v>450</v>
      </c>
    </row>
    <row r="118" ht="22" customHeight="1">
      <c r="A118" s="2" t="str">
        <v>Capex.P10.DEPRECIATION</v>
      </c>
      <c r="B118" s="6" t="str">
        <v>P10 IT equipment depreciation</v>
      </c>
      <c r="C118" s="2" t="str">
        <v>EUR</v>
      </c>
      <c r="D118" s="2" t="str">
        <v>SUM</v>
      </c>
      <c r="E118" s="32">
        <f>SUM(H118:S118)</f>
        <v>347.22222222222223</v>
      </c>
      <c r="F118" s="6" t="str">
        <v>D10 Capex!H60 (P10.DEPRECIATION), Base, frozen 13 October 2026</v>
      </c>
      <c r="G118" s="2"/>
      <c r="H118" s="32" t="n">
        <v>0</v>
      </c>
      <c r="I118" s="32" t="n">
        <v>0</v>
      </c>
      <c r="J118" s="32" t="n">
        <v>0</v>
      </c>
      <c r="K118" s="32" t="n">
        <v>0</v>
      </c>
      <c r="L118" s="32" t="n">
        <v>0</v>
      </c>
      <c r="M118" s="32" t="n">
        <v>0</v>
      </c>
      <c r="N118" s="32" t="n">
        <v>0</v>
      </c>
      <c r="O118" s="32" t="n">
        <v>69.44444444444444</v>
      </c>
      <c r="P118" s="32" t="n">
        <v>69.44444444444444</v>
      </c>
      <c r="Q118" s="32" t="n">
        <v>69.44444444444444</v>
      </c>
      <c r="R118" s="32" t="n">
        <v>69.44444444444444</v>
      </c>
      <c r="S118" s="32" t="n">
        <v>69.44444444444444</v>
      </c>
    </row>
    <row r="119" ht="22" customHeight="1">
      <c r="A119" s="2" t="str">
        <v>People.P11.SALARY</v>
      </c>
      <c r="B119" s="6" t="str">
        <v>P11 gross salary</v>
      </c>
      <c r="C119" s="2" t="str">
        <v>EUR</v>
      </c>
      <c r="D119" s="2" t="str">
        <v>SUM</v>
      </c>
      <c r="E119" s="32">
        <f>SUM(H119:S119)</f>
        <v>21562.499999999996</v>
      </c>
      <c r="F119" s="6" t="str">
        <v>D10 People!H191 (P11.SALARY), Base, frozen 13 October 2026</v>
      </c>
      <c r="G119" s="2"/>
      <c r="H119" s="32" t="n">
        <v>0</v>
      </c>
      <c r="I119" s="32" t="n">
        <v>0</v>
      </c>
      <c r="J119" s="32" t="n">
        <v>0</v>
      </c>
      <c r="K119" s="32" t="n">
        <v>0</v>
      </c>
      <c r="L119" s="32" t="n">
        <v>0</v>
      </c>
      <c r="M119" s="32" t="n">
        <v>0</v>
      </c>
      <c r="N119" s="32" t="n">
        <v>0</v>
      </c>
      <c r="O119" s="32" t="n">
        <v>4312.499999999999</v>
      </c>
      <c r="P119" s="32" t="n">
        <v>4312.499999999999</v>
      </c>
      <c r="Q119" s="32" t="n">
        <v>4312.499999999999</v>
      </c>
      <c r="R119" s="32" t="n">
        <v>4312.499999999999</v>
      </c>
      <c r="S119" s="32" t="n">
        <v>4312.499999999999</v>
      </c>
    </row>
    <row r="120" ht="22" customHeight="1">
      <c r="A120" s="2" t="str">
        <v>People.P11.RV</v>
      </c>
      <c r="B120" s="6" t="str">
        <v>P11 employer pension contribution (RV)</v>
      </c>
      <c r="C120" s="2" t="str">
        <v>EUR</v>
      </c>
      <c r="D120" s="2" t="str">
        <v>SUM</v>
      </c>
      <c r="E120" s="32">
        <f>SUM(H120:S120)</f>
        <v>2005.3124999999995</v>
      </c>
      <c r="F120" s="6" t="str">
        <v>D10 People!H192 (P11.RV), Base, frozen 13 October 2026</v>
      </c>
      <c r="G120" s="2"/>
      <c r="H120" s="32" t="n">
        <v>0</v>
      </c>
      <c r="I120" s="32" t="n">
        <v>0</v>
      </c>
      <c r="J120" s="32" t="n">
        <v>0</v>
      </c>
      <c r="K120" s="32" t="n">
        <v>0</v>
      </c>
      <c r="L120" s="32" t="n">
        <v>0</v>
      </c>
      <c r="M120" s="32" t="n">
        <v>0</v>
      </c>
      <c r="N120" s="32" t="n">
        <v>0</v>
      </c>
      <c r="O120" s="32" t="n">
        <v>401.0624999999999</v>
      </c>
      <c r="P120" s="32" t="n">
        <v>401.0624999999999</v>
      </c>
      <c r="Q120" s="32" t="n">
        <v>401.0624999999999</v>
      </c>
      <c r="R120" s="32" t="n">
        <v>401.0624999999999</v>
      </c>
      <c r="S120" s="32" t="n">
        <v>401.0624999999999</v>
      </c>
    </row>
    <row r="121" ht="28" customHeight="1">
      <c r="A121" s="2" t="str">
        <v>People.P11.AV</v>
      </c>
      <c r="B121" s="6" t="str">
        <v>P11 employer unemployment contribution (AV)</v>
      </c>
      <c r="C121" s="2" t="str">
        <v>EUR</v>
      </c>
      <c r="D121" s="2" t="str">
        <v>SUM</v>
      </c>
      <c r="E121" s="32">
        <f>SUM(H121:S121)</f>
        <v>280.31249999999994</v>
      </c>
      <c r="F121" s="6" t="str">
        <v>D10 People!H193 (P11.AV), Base, frozen 13 October 2026</v>
      </c>
      <c r="G121" s="2"/>
      <c r="H121" s="32" t="n">
        <v>0</v>
      </c>
      <c r="I121" s="32" t="n">
        <v>0</v>
      </c>
      <c r="J121" s="32" t="n">
        <v>0</v>
      </c>
      <c r="K121" s="32" t="n">
        <v>0</v>
      </c>
      <c r="L121" s="32" t="n">
        <v>0</v>
      </c>
      <c r="M121" s="32" t="n">
        <v>0</v>
      </c>
      <c r="N121" s="32" t="n">
        <v>0</v>
      </c>
      <c r="O121" s="32" t="n">
        <v>56.062499999999986</v>
      </c>
      <c r="P121" s="32" t="n">
        <v>56.062499999999986</v>
      </c>
      <c r="Q121" s="32" t="n">
        <v>56.062499999999986</v>
      </c>
      <c r="R121" s="32" t="n">
        <v>56.062499999999986</v>
      </c>
      <c r="S121" s="32" t="n">
        <v>56.062499999999986</v>
      </c>
    </row>
    <row r="122" ht="22" customHeight="1">
      <c r="A122" s="2" t="str">
        <v>People.P11.KV</v>
      </c>
      <c r="B122" s="6" t="str">
        <v>P11 employer health contribution (KV)</v>
      </c>
      <c r="C122" s="2" t="str">
        <v>EUR</v>
      </c>
      <c r="D122" s="2" t="str">
        <v>SUM</v>
      </c>
      <c r="E122" s="32">
        <f>SUM(H122:S122)</f>
        <v>1908.2812499999995</v>
      </c>
      <c r="F122" s="6" t="str">
        <v>D10 People!H194 (P11.KV), Base, frozen 13 October 2026</v>
      </c>
      <c r="G122" s="2"/>
      <c r="H122" s="32" t="n">
        <v>0</v>
      </c>
      <c r="I122" s="32" t="n">
        <v>0</v>
      </c>
      <c r="J122" s="32" t="n">
        <v>0</v>
      </c>
      <c r="K122" s="32" t="n">
        <v>0</v>
      </c>
      <c r="L122" s="32" t="n">
        <v>0</v>
      </c>
      <c r="M122" s="32" t="n">
        <v>0</v>
      </c>
      <c r="N122" s="32" t="n">
        <v>0</v>
      </c>
      <c r="O122" s="32" t="n">
        <v>381.6562499999999</v>
      </c>
      <c r="P122" s="32" t="n">
        <v>381.6562499999999</v>
      </c>
      <c r="Q122" s="32" t="n">
        <v>381.6562499999999</v>
      </c>
      <c r="R122" s="32" t="n">
        <v>381.6562499999999</v>
      </c>
      <c r="S122" s="32" t="n">
        <v>381.6562499999999</v>
      </c>
    </row>
    <row r="123" ht="22" customHeight="1">
      <c r="A123" s="2" t="str">
        <v>People.P11.PV</v>
      </c>
      <c r="B123" s="6" t="str">
        <v>P11 employer care contribution (PV)</v>
      </c>
      <c r="C123" s="2" t="str">
        <v>EUR</v>
      </c>
      <c r="D123" s="2" t="str">
        <v>SUM</v>
      </c>
      <c r="E123" s="32">
        <f>SUM(H123:S123)</f>
        <v>388.1249999999999</v>
      </c>
      <c r="F123" s="6" t="str">
        <v>D10 People!H195 (P11.PV), Base, frozen 13 October 2026</v>
      </c>
      <c r="G123" s="2"/>
      <c r="H123" s="32" t="n">
        <v>0</v>
      </c>
      <c r="I123" s="32" t="n">
        <v>0</v>
      </c>
      <c r="J123" s="32" t="n">
        <v>0</v>
      </c>
      <c r="K123" s="32" t="n">
        <v>0</v>
      </c>
      <c r="L123" s="32" t="n">
        <v>0</v>
      </c>
      <c r="M123" s="32" t="n">
        <v>0</v>
      </c>
      <c r="N123" s="32" t="n">
        <v>0</v>
      </c>
      <c r="O123" s="32" t="n">
        <v>77.62499999999997</v>
      </c>
      <c r="P123" s="32" t="n">
        <v>77.62499999999997</v>
      </c>
      <c r="Q123" s="32" t="n">
        <v>77.62499999999997</v>
      </c>
      <c r="R123" s="32" t="n">
        <v>77.62499999999997</v>
      </c>
      <c r="S123" s="32" t="n">
        <v>77.62499999999997</v>
      </c>
    </row>
    <row r="124" ht="22" customHeight="1">
      <c r="A124" s="2" t="str">
        <v>People.P11.U1</v>
      </c>
      <c r="B124" s="6" t="str">
        <v>P11 U1 sick-pay levy</v>
      </c>
      <c r="C124" s="2" t="str">
        <v>EUR</v>
      </c>
      <c r="D124" s="2" t="str">
        <v>SUM</v>
      </c>
      <c r="E124" s="32">
        <f>SUM(H124:S124)</f>
        <v>452.81249999999994</v>
      </c>
      <c r="F124" s="6" t="str">
        <v>D10 People!H196 (P11.U1), Base, frozen 13 October 2026</v>
      </c>
      <c r="G124" s="2"/>
      <c r="H124" s="32" t="n">
        <v>0</v>
      </c>
      <c r="I124" s="32" t="n">
        <v>0</v>
      </c>
      <c r="J124" s="32" t="n">
        <v>0</v>
      </c>
      <c r="K124" s="32" t="n">
        <v>0</v>
      </c>
      <c r="L124" s="32" t="n">
        <v>0</v>
      </c>
      <c r="M124" s="32" t="n">
        <v>0</v>
      </c>
      <c r="N124" s="32" t="n">
        <v>0</v>
      </c>
      <c r="O124" s="32" t="n">
        <v>90.56249999999999</v>
      </c>
      <c r="P124" s="32" t="n">
        <v>90.56249999999999</v>
      </c>
      <c r="Q124" s="32" t="n">
        <v>90.56249999999999</v>
      </c>
      <c r="R124" s="32" t="n">
        <v>90.56249999999999</v>
      </c>
      <c r="S124" s="32" t="n">
        <v>90.56249999999999</v>
      </c>
    </row>
    <row r="125" ht="22" customHeight="1">
      <c r="A125" s="2" t="str">
        <v>People.P11.U2</v>
      </c>
      <c r="B125" s="6" t="str">
        <v>P11 U2 maternity levy</v>
      </c>
      <c r="C125" s="2" t="str">
        <v>EUR</v>
      </c>
      <c r="D125" s="2" t="str">
        <v>SUM</v>
      </c>
      <c r="E125" s="32">
        <f>SUM(H125:S125)</f>
        <v>94.87499999999999</v>
      </c>
      <c r="F125" s="6" t="str">
        <v>D10 People!H197 (P11.U2), Base, frozen 13 October 2026</v>
      </c>
      <c r="G125" s="2"/>
      <c r="H125" s="32" t="n">
        <v>0</v>
      </c>
      <c r="I125" s="32" t="n">
        <v>0</v>
      </c>
      <c r="J125" s="32" t="n">
        <v>0</v>
      </c>
      <c r="K125" s="32" t="n">
        <v>0</v>
      </c>
      <c r="L125" s="32" t="n">
        <v>0</v>
      </c>
      <c r="M125" s="32" t="n">
        <v>0</v>
      </c>
      <c r="N125" s="32" t="n">
        <v>0</v>
      </c>
      <c r="O125" s="32" t="n">
        <v>18.974999999999998</v>
      </c>
      <c r="P125" s="32" t="n">
        <v>18.974999999999998</v>
      </c>
      <c r="Q125" s="32" t="n">
        <v>18.974999999999998</v>
      </c>
      <c r="R125" s="32" t="n">
        <v>18.974999999999998</v>
      </c>
      <c r="S125" s="32" t="n">
        <v>18.974999999999998</v>
      </c>
    </row>
    <row r="126" ht="22" customHeight="1">
      <c r="A126" s="2" t="str">
        <v>People.P11.INSOLV</v>
      </c>
      <c r="B126" s="6" t="str">
        <v>P11 insolvency levy</v>
      </c>
      <c r="C126" s="2" t="str">
        <v>EUR</v>
      </c>
      <c r="D126" s="2" t="str">
        <v>SUM</v>
      </c>
      <c r="E126" s="32">
        <f>SUM(H126:S126)</f>
        <v>32.34374999999999</v>
      </c>
      <c r="F126" s="6" t="str">
        <v>D10 People!H198 (P11.INSOLV), Base, frozen 13 October 2026</v>
      </c>
      <c r="G126" s="2"/>
      <c r="H126" s="32" t="n">
        <v>0</v>
      </c>
      <c r="I126" s="32" t="n">
        <v>0</v>
      </c>
      <c r="J126" s="32" t="n">
        <v>0</v>
      </c>
      <c r="K126" s="32" t="n">
        <v>0</v>
      </c>
      <c r="L126" s="32" t="n">
        <v>0</v>
      </c>
      <c r="M126" s="32" t="n">
        <v>0</v>
      </c>
      <c r="N126" s="32" t="n">
        <v>0</v>
      </c>
      <c r="O126" s="32" t="n">
        <v>6.468749999999999</v>
      </c>
      <c r="P126" s="32" t="n">
        <v>6.468749999999999</v>
      </c>
      <c r="Q126" s="32" t="n">
        <v>6.468749999999999</v>
      </c>
      <c r="R126" s="32" t="n">
        <v>6.468749999999999</v>
      </c>
      <c r="S126" s="32" t="n">
        <v>6.468749999999999</v>
      </c>
    </row>
    <row r="127" ht="22" customHeight="1">
      <c r="A127" s="2" t="str">
        <v>People.P11.BG</v>
      </c>
      <c r="B127" s="6" t="str">
        <v>P11 accident insurance (BG)</v>
      </c>
      <c r="C127" s="2" t="str">
        <v>EUR</v>
      </c>
      <c r="D127" s="2" t="str">
        <v>SUM</v>
      </c>
      <c r="E127" s="32">
        <f>SUM(H127:S127)</f>
        <v>64.68749999999999</v>
      </c>
      <c r="F127" s="6" t="str">
        <v>D10 People!H199 (P11.BG), Base, frozen 13 October 2026</v>
      </c>
      <c r="G127" s="2"/>
      <c r="H127" s="32" t="n">
        <v>0</v>
      </c>
      <c r="I127" s="32" t="n">
        <v>0</v>
      </c>
      <c r="J127" s="32" t="n">
        <v>0</v>
      </c>
      <c r="K127" s="32" t="n">
        <v>0</v>
      </c>
      <c r="L127" s="32" t="n">
        <v>0</v>
      </c>
      <c r="M127" s="32" t="n">
        <v>0</v>
      </c>
      <c r="N127" s="32" t="n">
        <v>0</v>
      </c>
      <c r="O127" s="32" t="n">
        <v>12.937499999999998</v>
      </c>
      <c r="P127" s="32" t="n">
        <v>12.937499999999998</v>
      </c>
      <c r="Q127" s="32" t="n">
        <v>12.937499999999998</v>
      </c>
      <c r="R127" s="32" t="n">
        <v>12.937499999999998</v>
      </c>
      <c r="S127" s="32" t="n">
        <v>12.937499999999998</v>
      </c>
    </row>
    <row r="128" ht="22" customHeight="1">
      <c r="A128" s="2" t="str">
        <v>People.P11.RECRUIT</v>
      </c>
      <c r="B128" s="6" t="str">
        <v>P11 recruiting cost</v>
      </c>
      <c r="C128" s="2" t="str">
        <v>EUR</v>
      </c>
      <c r="D128" s="2" t="str">
        <v>SUM</v>
      </c>
      <c r="E128" s="32">
        <f>SUM(H128:S128)</f>
        <v>5475</v>
      </c>
      <c r="F128" s="6" t="str">
        <v>D10 People!H202 (P11.RECRUIT), Base, frozen 13 October 2026</v>
      </c>
      <c r="G128" s="2"/>
      <c r="H128" s="32" t="n">
        <v>0</v>
      </c>
      <c r="I128" s="32" t="n">
        <v>0</v>
      </c>
      <c r="J128" s="32" t="n">
        <v>0</v>
      </c>
      <c r="K128" s="32" t="n">
        <v>0</v>
      </c>
      <c r="L128" s="32" t="n">
        <v>0</v>
      </c>
      <c r="M128" s="32" t="n">
        <v>0</v>
      </c>
      <c r="N128" s="32" t="n">
        <v>0</v>
      </c>
      <c r="O128" s="32" t="n">
        <v>5475</v>
      </c>
      <c r="P128" s="32" t="n">
        <v>0</v>
      </c>
      <c r="Q128" s="32" t="n">
        <v>0</v>
      </c>
      <c r="R128" s="32" t="n">
        <v>0</v>
      </c>
      <c r="S128" s="32" t="n">
        <v>0</v>
      </c>
    </row>
    <row r="129" ht="22" customHeight="1">
      <c r="A129" s="2" t="str">
        <v>People.P11.SOFTWARE</v>
      </c>
      <c r="B129" s="6" t="str">
        <v>P11 software cost</v>
      </c>
      <c r="C129" s="2" t="str">
        <v>EUR</v>
      </c>
      <c r="D129" s="2" t="str">
        <v>SUM</v>
      </c>
      <c r="E129" s="32">
        <f>SUM(H129:S129)</f>
        <v>2250</v>
      </c>
      <c r="F129" s="6" t="str">
        <v>D10 People!H203 (P11.SOFTWARE), Base, frozen 13 October 2026</v>
      </c>
      <c r="G129" s="2"/>
      <c r="H129" s="32" t="n">
        <v>0</v>
      </c>
      <c r="I129" s="32" t="n">
        <v>0</v>
      </c>
      <c r="J129" s="32" t="n">
        <v>0</v>
      </c>
      <c r="K129" s="32" t="n">
        <v>0</v>
      </c>
      <c r="L129" s="32" t="n">
        <v>0</v>
      </c>
      <c r="M129" s="32" t="n">
        <v>0</v>
      </c>
      <c r="N129" s="32" t="n">
        <v>0</v>
      </c>
      <c r="O129" s="32" t="n">
        <v>450</v>
      </c>
      <c r="P129" s="32" t="n">
        <v>450</v>
      </c>
      <c r="Q129" s="32" t="n">
        <v>450</v>
      </c>
      <c r="R129" s="32" t="n">
        <v>450</v>
      </c>
      <c r="S129" s="32" t="n">
        <v>450</v>
      </c>
    </row>
    <row r="130" ht="22" customHeight="1">
      <c r="A130" s="2" t="str">
        <v>Capex.P11.DEPRECIATION</v>
      </c>
      <c r="B130" s="6" t="str">
        <v>P11 IT equipment depreciation</v>
      </c>
      <c r="C130" s="2" t="str">
        <v>EUR</v>
      </c>
      <c r="D130" s="2" t="str">
        <v>SUM</v>
      </c>
      <c r="E130" s="32">
        <f>SUM(H130:S130)</f>
        <v>347.22222222222223</v>
      </c>
      <c r="F130" s="6" t="str">
        <v>D10 Capex!H65 (P11.DEPRECIATION), Base, frozen 13 October 2026</v>
      </c>
      <c r="G130" s="2"/>
      <c r="H130" s="32" t="n">
        <v>0</v>
      </c>
      <c r="I130" s="32" t="n">
        <v>0</v>
      </c>
      <c r="J130" s="32" t="n">
        <v>0</v>
      </c>
      <c r="K130" s="32" t="n">
        <v>0</v>
      </c>
      <c r="L130" s="32" t="n">
        <v>0</v>
      </c>
      <c r="M130" s="32" t="n">
        <v>0</v>
      </c>
      <c r="N130" s="32" t="n">
        <v>0</v>
      </c>
      <c r="O130" s="32" t="n">
        <v>69.44444444444444</v>
      </c>
      <c r="P130" s="32" t="n">
        <v>69.44444444444444</v>
      </c>
      <c r="Q130" s="32" t="n">
        <v>69.44444444444444</v>
      </c>
      <c r="R130" s="32" t="n">
        <v>69.44444444444444</v>
      </c>
      <c r="S130" s="32" t="n">
        <v>69.44444444444444</v>
      </c>
    </row>
    <row r="131" ht="22" customHeight="1">
      <c r="A131" s="2" t="str">
        <v>People.P12.SALARY</v>
      </c>
      <c r="B131" s="6" t="str">
        <v>P12 gross salary</v>
      </c>
      <c r="C131" s="2" t="str">
        <v>EUR</v>
      </c>
      <c r="D131" s="2" t="str">
        <v>SUM</v>
      </c>
      <c r="E131" s="32">
        <f>SUM(H131:S131)</f>
        <v>31050.0</v>
      </c>
      <c r="F131" s="6" t="str">
        <v>D10 People!H209 (P12.SALARY), Base, frozen 13 October 2026</v>
      </c>
      <c r="G131" s="2"/>
      <c r="H131" s="32" t="n">
        <v>0</v>
      </c>
      <c r="I131" s="32" t="n">
        <v>0</v>
      </c>
      <c r="J131" s="32" t="n">
        <v>0</v>
      </c>
      <c r="K131" s="32" t="n">
        <v>0</v>
      </c>
      <c r="L131" s="32" t="n">
        <v>0</v>
      </c>
      <c r="M131" s="32" t="n">
        <v>0</v>
      </c>
      <c r="N131" s="32" t="n">
        <v>0</v>
      </c>
      <c r="O131" s="32" t="n">
        <v>0</v>
      </c>
      <c r="P131" s="32" t="n">
        <v>7762.5</v>
      </c>
      <c r="Q131" s="32" t="n">
        <v>7762.5</v>
      </c>
      <c r="R131" s="32" t="n">
        <v>7762.5</v>
      </c>
      <c r="S131" s="32" t="n">
        <v>7762.5</v>
      </c>
    </row>
    <row r="132" ht="22" customHeight="1">
      <c r="A132" s="2" t="str">
        <v>People.P12.RV</v>
      </c>
      <c r="B132" s="6" t="str">
        <v>P12 employer pension contribution (RV)</v>
      </c>
      <c r="C132" s="2" t="str">
        <v>EUR</v>
      </c>
      <c r="D132" s="2" t="str">
        <v>SUM</v>
      </c>
      <c r="E132" s="32">
        <f>SUM(H132:S132)</f>
        <v>2887.65</v>
      </c>
      <c r="F132" s="6" t="str">
        <v>D10 People!H210 (P12.RV), Base, frozen 13 October 2026</v>
      </c>
      <c r="G132" s="2"/>
      <c r="H132" s="32" t="n">
        <v>0</v>
      </c>
      <c r="I132" s="32" t="n">
        <v>0</v>
      </c>
      <c r="J132" s="32" t="n">
        <v>0</v>
      </c>
      <c r="K132" s="32" t="n">
        <v>0</v>
      </c>
      <c r="L132" s="32" t="n">
        <v>0</v>
      </c>
      <c r="M132" s="32" t="n">
        <v>0</v>
      </c>
      <c r="N132" s="32" t="n">
        <v>0</v>
      </c>
      <c r="O132" s="32" t="n">
        <v>0</v>
      </c>
      <c r="P132" s="32" t="n">
        <v>721.9125</v>
      </c>
      <c r="Q132" s="32" t="n">
        <v>721.9125</v>
      </c>
      <c r="R132" s="32" t="n">
        <v>721.9125</v>
      </c>
      <c r="S132" s="32" t="n">
        <v>721.9125</v>
      </c>
    </row>
    <row r="133" ht="28" customHeight="1">
      <c r="A133" s="2" t="str">
        <v>People.P12.AV</v>
      </c>
      <c r="B133" s="6" t="str">
        <v>P12 employer unemployment contribution (AV)</v>
      </c>
      <c r="C133" s="2" t="str">
        <v>EUR</v>
      </c>
      <c r="D133" s="2" t="str">
        <v>SUM</v>
      </c>
      <c r="E133" s="32">
        <f>SUM(H133:S133)</f>
        <v>403.65</v>
      </c>
      <c r="F133" s="6" t="str">
        <v>D10 People!H211 (P12.AV), Base, frozen 13 October 2026</v>
      </c>
      <c r="G133" s="2"/>
      <c r="H133" s="32" t="n">
        <v>0</v>
      </c>
      <c r="I133" s="32" t="n">
        <v>0</v>
      </c>
      <c r="J133" s="32" t="n">
        <v>0</v>
      </c>
      <c r="K133" s="32" t="n">
        <v>0</v>
      </c>
      <c r="L133" s="32" t="n">
        <v>0</v>
      </c>
      <c r="M133" s="32" t="n">
        <v>0</v>
      </c>
      <c r="N133" s="32" t="n">
        <v>0</v>
      </c>
      <c r="O133" s="32" t="n">
        <v>0</v>
      </c>
      <c r="P133" s="32" t="n">
        <v>100.9125</v>
      </c>
      <c r="Q133" s="32" t="n">
        <v>100.9125</v>
      </c>
      <c r="R133" s="32" t="n">
        <v>100.9125</v>
      </c>
      <c r="S133" s="32" t="n">
        <v>100.9125</v>
      </c>
    </row>
    <row r="134" ht="22" customHeight="1">
      <c r="A134" s="2" t="str">
        <v>People.P12.KV</v>
      </c>
      <c r="B134" s="6" t="str">
        <v>P12 employer health contribution (KV)</v>
      </c>
      <c r="C134" s="2" t="str">
        <v>EUR</v>
      </c>
      <c r="D134" s="2" t="str">
        <v>SUM</v>
      </c>
      <c r="E134" s="32">
        <f>SUM(H134:S134)</f>
        <v>2256.75</v>
      </c>
      <c r="F134" s="6" t="str">
        <v>D10 People!H212 (P12.KV), Base, frozen 13 October 2026</v>
      </c>
      <c r="G134" s="2"/>
      <c r="H134" s="32" t="n">
        <v>0</v>
      </c>
      <c r="I134" s="32" t="n">
        <v>0</v>
      </c>
      <c r="J134" s="32" t="n">
        <v>0</v>
      </c>
      <c r="K134" s="32" t="n">
        <v>0</v>
      </c>
      <c r="L134" s="32" t="n">
        <v>0</v>
      </c>
      <c r="M134" s="32" t="n">
        <v>0</v>
      </c>
      <c r="N134" s="32" t="n">
        <v>0</v>
      </c>
      <c r="O134" s="32" t="n">
        <v>0</v>
      </c>
      <c r="P134" s="32" t="n">
        <v>564.1875</v>
      </c>
      <c r="Q134" s="32" t="n">
        <v>564.1875</v>
      </c>
      <c r="R134" s="32" t="n">
        <v>564.1875</v>
      </c>
      <c r="S134" s="32" t="n">
        <v>564.1875</v>
      </c>
    </row>
    <row r="135" ht="22" customHeight="1">
      <c r="A135" s="2" t="str">
        <v>People.P12.PV</v>
      </c>
      <c r="B135" s="6" t="str">
        <v>P12 employer care contribution (PV)</v>
      </c>
      <c r="C135" s="2" t="str">
        <v>EUR</v>
      </c>
      <c r="D135" s="2" t="str">
        <v>SUM</v>
      </c>
      <c r="E135" s="32">
        <f>SUM(H135:S135)</f>
        <v>458.99999999999994</v>
      </c>
      <c r="F135" s="6" t="str">
        <v>D10 People!H213 (P12.PV), Base, frozen 13 October 2026</v>
      </c>
      <c r="G135" s="2"/>
      <c r="H135" s="32" t="n">
        <v>0</v>
      </c>
      <c r="I135" s="32" t="n">
        <v>0</v>
      </c>
      <c r="J135" s="32" t="n">
        <v>0</v>
      </c>
      <c r="K135" s="32" t="n">
        <v>0</v>
      </c>
      <c r="L135" s="32" t="n">
        <v>0</v>
      </c>
      <c r="M135" s="32" t="n">
        <v>0</v>
      </c>
      <c r="N135" s="32" t="n">
        <v>0</v>
      </c>
      <c r="O135" s="32" t="n">
        <v>0</v>
      </c>
      <c r="P135" s="32" t="n">
        <v>114.74999999999999</v>
      </c>
      <c r="Q135" s="32" t="n">
        <v>114.74999999999999</v>
      </c>
      <c r="R135" s="32" t="n">
        <v>114.74999999999999</v>
      </c>
      <c r="S135" s="32" t="n">
        <v>114.74999999999999</v>
      </c>
    </row>
    <row r="136" ht="22" customHeight="1">
      <c r="A136" s="2" t="str">
        <v>People.P12.U1</v>
      </c>
      <c r="B136" s="6" t="str">
        <v>P12 U1 sick-pay levy</v>
      </c>
      <c r="C136" s="2" t="str">
        <v>EUR</v>
      </c>
      <c r="D136" s="2" t="str">
        <v>SUM</v>
      </c>
      <c r="E136" s="32">
        <f>SUM(H136:S136)</f>
        <v>652.0500000000001</v>
      </c>
      <c r="F136" s="6" t="str">
        <v>D10 People!H214 (P12.U1), Base, frozen 13 October 2026</v>
      </c>
      <c r="G136" s="2"/>
      <c r="H136" s="32" t="n">
        <v>0</v>
      </c>
      <c r="I136" s="32" t="n">
        <v>0</v>
      </c>
      <c r="J136" s="32" t="n">
        <v>0</v>
      </c>
      <c r="K136" s="32" t="n">
        <v>0</v>
      </c>
      <c r="L136" s="32" t="n">
        <v>0</v>
      </c>
      <c r="M136" s="32" t="n">
        <v>0</v>
      </c>
      <c r="N136" s="32" t="n">
        <v>0</v>
      </c>
      <c r="O136" s="32" t="n">
        <v>0</v>
      </c>
      <c r="P136" s="32" t="n">
        <v>163.01250000000002</v>
      </c>
      <c r="Q136" s="32" t="n">
        <v>163.01250000000002</v>
      </c>
      <c r="R136" s="32" t="n">
        <v>163.01250000000002</v>
      </c>
      <c r="S136" s="32" t="n">
        <v>163.01250000000002</v>
      </c>
    </row>
    <row r="137" ht="22" customHeight="1">
      <c r="A137" s="2" t="str">
        <v>People.P12.U2</v>
      </c>
      <c r="B137" s="6" t="str">
        <v>P12 U2 maternity levy</v>
      </c>
      <c r="C137" s="2" t="str">
        <v>EUR</v>
      </c>
      <c r="D137" s="2" t="str">
        <v>SUM</v>
      </c>
      <c r="E137" s="32">
        <f>SUM(H137:S137)</f>
        <v>136.62</v>
      </c>
      <c r="F137" s="6" t="str">
        <v>D10 People!H215 (P12.U2), Base, frozen 13 October 2026</v>
      </c>
      <c r="G137" s="2"/>
      <c r="H137" s="32" t="n">
        <v>0</v>
      </c>
      <c r="I137" s="32" t="n">
        <v>0</v>
      </c>
      <c r="J137" s="32" t="n">
        <v>0</v>
      </c>
      <c r="K137" s="32" t="n">
        <v>0</v>
      </c>
      <c r="L137" s="32" t="n">
        <v>0</v>
      </c>
      <c r="M137" s="32" t="n">
        <v>0</v>
      </c>
      <c r="N137" s="32" t="n">
        <v>0</v>
      </c>
      <c r="O137" s="32" t="n">
        <v>0</v>
      </c>
      <c r="P137" s="32" t="n">
        <v>34.155</v>
      </c>
      <c r="Q137" s="32" t="n">
        <v>34.155</v>
      </c>
      <c r="R137" s="32" t="n">
        <v>34.155</v>
      </c>
      <c r="S137" s="32" t="n">
        <v>34.155</v>
      </c>
    </row>
    <row r="138" ht="22" customHeight="1">
      <c r="A138" s="2" t="str">
        <v>People.P12.INSOLV</v>
      </c>
      <c r="B138" s="6" t="str">
        <v>P12 insolvency levy</v>
      </c>
      <c r="C138" s="2" t="str">
        <v>EUR</v>
      </c>
      <c r="D138" s="2" t="str">
        <v>SUM</v>
      </c>
      <c r="E138" s="32">
        <f>SUM(H138:S138)</f>
        <v>46.575</v>
      </c>
      <c r="F138" s="6" t="str">
        <v>D10 People!H216 (P12.INSOLV), Base, frozen 13 October 2026</v>
      </c>
      <c r="G138" s="2"/>
      <c r="H138" s="32" t="n">
        <v>0</v>
      </c>
      <c r="I138" s="32" t="n">
        <v>0</v>
      </c>
      <c r="J138" s="32" t="n">
        <v>0</v>
      </c>
      <c r="K138" s="32" t="n">
        <v>0</v>
      </c>
      <c r="L138" s="32" t="n">
        <v>0</v>
      </c>
      <c r="M138" s="32" t="n">
        <v>0</v>
      </c>
      <c r="N138" s="32" t="n">
        <v>0</v>
      </c>
      <c r="O138" s="32" t="n">
        <v>0</v>
      </c>
      <c r="P138" s="32" t="n">
        <v>11.64375</v>
      </c>
      <c r="Q138" s="32" t="n">
        <v>11.64375</v>
      </c>
      <c r="R138" s="32" t="n">
        <v>11.64375</v>
      </c>
      <c r="S138" s="32" t="n">
        <v>11.64375</v>
      </c>
    </row>
    <row r="139" ht="22" customHeight="1">
      <c r="A139" s="2" t="str">
        <v>People.P12.BG</v>
      </c>
      <c r="B139" s="6" t="str">
        <v>P12 accident insurance (BG)</v>
      </c>
      <c r="C139" s="2" t="str">
        <v>EUR</v>
      </c>
      <c r="D139" s="2" t="str">
        <v>SUM</v>
      </c>
      <c r="E139" s="32">
        <f>SUM(H139:S139)</f>
        <v>93.15</v>
      </c>
      <c r="F139" s="6" t="str">
        <v>D10 People!H217 (P12.BG), Base, frozen 13 October 2026</v>
      </c>
      <c r="G139" s="2"/>
      <c r="H139" s="32" t="n">
        <v>0</v>
      </c>
      <c r="I139" s="32" t="n">
        <v>0</v>
      </c>
      <c r="J139" s="32" t="n">
        <v>0</v>
      </c>
      <c r="K139" s="32" t="n">
        <v>0</v>
      </c>
      <c r="L139" s="32" t="n">
        <v>0</v>
      </c>
      <c r="M139" s="32" t="n">
        <v>0</v>
      </c>
      <c r="N139" s="32" t="n">
        <v>0</v>
      </c>
      <c r="O139" s="32" t="n">
        <v>0</v>
      </c>
      <c r="P139" s="32" t="n">
        <v>23.2875</v>
      </c>
      <c r="Q139" s="32" t="n">
        <v>23.2875</v>
      </c>
      <c r="R139" s="32" t="n">
        <v>23.2875</v>
      </c>
      <c r="S139" s="32" t="n">
        <v>23.2875</v>
      </c>
    </row>
    <row r="140" ht="22" customHeight="1">
      <c r="A140" s="2" t="str">
        <v>People.P12.RECRUIT</v>
      </c>
      <c r="B140" s="6" t="str">
        <v>P12 recruiting cost</v>
      </c>
      <c r="C140" s="2" t="str">
        <v>EUR</v>
      </c>
      <c r="D140" s="2" t="str">
        <v>SUM</v>
      </c>
      <c r="E140" s="32">
        <f>SUM(H140:S140)</f>
        <v>9615</v>
      </c>
      <c r="F140" s="6" t="str">
        <v>D10 People!H220 (P12.RECRUIT), Base, frozen 13 October 2026</v>
      </c>
      <c r="G140" s="2"/>
      <c r="H140" s="32" t="n">
        <v>0</v>
      </c>
      <c r="I140" s="32" t="n">
        <v>0</v>
      </c>
      <c r="J140" s="32" t="n">
        <v>0</v>
      </c>
      <c r="K140" s="32" t="n">
        <v>0</v>
      </c>
      <c r="L140" s="32" t="n">
        <v>0</v>
      </c>
      <c r="M140" s="32" t="n">
        <v>0</v>
      </c>
      <c r="N140" s="32" t="n">
        <v>0</v>
      </c>
      <c r="O140" s="32" t="n">
        <v>0</v>
      </c>
      <c r="P140" s="32" t="n">
        <v>9615</v>
      </c>
      <c r="Q140" s="32" t="n">
        <v>0</v>
      </c>
      <c r="R140" s="32" t="n">
        <v>0</v>
      </c>
      <c r="S140" s="32" t="n">
        <v>0</v>
      </c>
    </row>
    <row r="141" ht="22" customHeight="1">
      <c r="A141" s="2" t="str">
        <v>People.P12.SOFTWARE</v>
      </c>
      <c r="B141" s="6" t="str">
        <v>P12 software cost</v>
      </c>
      <c r="C141" s="2" t="str">
        <v>EUR</v>
      </c>
      <c r="D141" s="2" t="str">
        <v>SUM</v>
      </c>
      <c r="E141" s="32">
        <f>SUM(H141:S141)</f>
        <v>1800</v>
      </c>
      <c r="F141" s="6" t="str">
        <v>D10 People!H221 (P12.SOFTWARE), Base, frozen 13 October 2026</v>
      </c>
      <c r="G141" s="2"/>
      <c r="H141" s="32" t="n">
        <v>0</v>
      </c>
      <c r="I141" s="32" t="n">
        <v>0</v>
      </c>
      <c r="J141" s="32" t="n">
        <v>0</v>
      </c>
      <c r="K141" s="32" t="n">
        <v>0</v>
      </c>
      <c r="L141" s="32" t="n">
        <v>0</v>
      </c>
      <c r="M141" s="32" t="n">
        <v>0</v>
      </c>
      <c r="N141" s="32" t="n">
        <v>0</v>
      </c>
      <c r="O141" s="32" t="n">
        <v>0</v>
      </c>
      <c r="P141" s="32" t="n">
        <v>450</v>
      </c>
      <c r="Q141" s="32" t="n">
        <v>450</v>
      </c>
      <c r="R141" s="32" t="n">
        <v>450</v>
      </c>
      <c r="S141" s="32" t="n">
        <v>450</v>
      </c>
    </row>
    <row r="142" ht="22" customHeight="1">
      <c r="A142" s="2" t="str">
        <v>Capex.P12.DEPRECIATION</v>
      </c>
      <c r="B142" s="6" t="str">
        <v>P12 IT equipment depreciation</v>
      </c>
      <c r="C142" s="2" t="str">
        <v>EUR</v>
      </c>
      <c r="D142" s="2" t="str">
        <v>SUM</v>
      </c>
      <c r="E142" s="32">
        <f>SUM(H142:S142)</f>
        <v>277.77777777777777</v>
      </c>
      <c r="F142" s="6" t="str">
        <v>D10 Capex!H70 (P12.DEPRECIATION), Base, frozen 13 October 2026</v>
      </c>
      <c r="G142" s="2"/>
      <c r="H142" s="32" t="n">
        <v>0</v>
      </c>
      <c r="I142" s="32" t="n">
        <v>0</v>
      </c>
      <c r="J142" s="32" t="n">
        <v>0</v>
      </c>
      <c r="K142" s="32" t="n">
        <v>0</v>
      </c>
      <c r="L142" s="32" t="n">
        <v>0</v>
      </c>
      <c r="M142" s="32" t="n">
        <v>0</v>
      </c>
      <c r="N142" s="32" t="n">
        <v>0</v>
      </c>
      <c r="O142" s="32" t="n">
        <v>0</v>
      </c>
      <c r="P142" s="32" t="n">
        <v>69.44444444444444</v>
      </c>
      <c r="Q142" s="32" t="n">
        <v>69.44444444444444</v>
      </c>
      <c r="R142" s="32" t="n">
        <v>69.44444444444444</v>
      </c>
      <c r="S142" s="32" t="n">
        <v>69.44444444444444</v>
      </c>
    </row>
    <row r="143" ht="22" customHeight="1">
      <c r="A143" s="2" t="str">
        <v>People.P13.SALARY</v>
      </c>
      <c r="B143" s="6" t="str">
        <v>P13 gross salary</v>
      </c>
      <c r="C143" s="2" t="str">
        <v>EUR</v>
      </c>
      <c r="D143" s="2" t="str">
        <v>SUM</v>
      </c>
      <c r="E143" s="32">
        <f>SUM(H143:S143)</f>
        <v>28290.0</v>
      </c>
      <c r="F143" s="6" t="str">
        <v>D10 People!H227 (P13.SALARY), Base, frozen 13 October 2026</v>
      </c>
      <c r="G143" s="2"/>
      <c r="H143" s="32" t="n">
        <v>0</v>
      </c>
      <c r="I143" s="32" t="n">
        <v>0</v>
      </c>
      <c r="J143" s="32" t="n">
        <v>0</v>
      </c>
      <c r="K143" s="32" t="n">
        <v>0</v>
      </c>
      <c r="L143" s="32" t="n">
        <v>0</v>
      </c>
      <c r="M143" s="32" t="n">
        <v>0</v>
      </c>
      <c r="N143" s="32" t="n">
        <v>0</v>
      </c>
      <c r="O143" s="32" t="n">
        <v>0</v>
      </c>
      <c r="P143" s="32" t="n">
        <v>7072.5</v>
      </c>
      <c r="Q143" s="32" t="n">
        <v>7072.5</v>
      </c>
      <c r="R143" s="32" t="n">
        <v>7072.5</v>
      </c>
      <c r="S143" s="32" t="n">
        <v>7072.5</v>
      </c>
    </row>
    <row r="144" ht="22" customHeight="1">
      <c r="A144" s="2" t="str">
        <v>People.P13.RV</v>
      </c>
      <c r="B144" s="6" t="str">
        <v>P13 employer pension contribution (RV)</v>
      </c>
      <c r="C144" s="2" t="str">
        <v>EUR</v>
      </c>
      <c r="D144" s="2" t="str">
        <v>SUM</v>
      </c>
      <c r="E144" s="32">
        <f>SUM(H144:S144)</f>
        <v>2630.97</v>
      </c>
      <c r="F144" s="6" t="str">
        <v>D10 People!H228 (P13.RV), Base, frozen 13 October 2026</v>
      </c>
      <c r="G144" s="2"/>
      <c r="H144" s="32" t="n">
        <v>0</v>
      </c>
      <c r="I144" s="32" t="n">
        <v>0</v>
      </c>
      <c r="J144" s="32" t="n">
        <v>0</v>
      </c>
      <c r="K144" s="32" t="n">
        <v>0</v>
      </c>
      <c r="L144" s="32" t="n">
        <v>0</v>
      </c>
      <c r="M144" s="32" t="n">
        <v>0</v>
      </c>
      <c r="N144" s="32" t="n">
        <v>0</v>
      </c>
      <c r="O144" s="32" t="n">
        <v>0</v>
      </c>
      <c r="P144" s="32" t="n">
        <v>657.7425</v>
      </c>
      <c r="Q144" s="32" t="n">
        <v>657.7425</v>
      </c>
      <c r="R144" s="32" t="n">
        <v>657.7425</v>
      </c>
      <c r="S144" s="32" t="n">
        <v>657.7425</v>
      </c>
    </row>
    <row r="145" ht="28" customHeight="1">
      <c r="A145" s="2" t="str">
        <v>People.P13.AV</v>
      </c>
      <c r="B145" s="6" t="str">
        <v>P13 employer unemployment contribution (AV)</v>
      </c>
      <c r="C145" s="2" t="str">
        <v>EUR</v>
      </c>
      <c r="D145" s="2" t="str">
        <v>SUM</v>
      </c>
      <c r="E145" s="32">
        <f>SUM(H145:S145)</f>
        <v>367.77</v>
      </c>
      <c r="F145" s="6" t="str">
        <v>D10 People!H229 (P13.AV), Base, frozen 13 October 2026</v>
      </c>
      <c r="G145" s="2"/>
      <c r="H145" s="32" t="n">
        <v>0</v>
      </c>
      <c r="I145" s="32" t="n">
        <v>0</v>
      </c>
      <c r="J145" s="32" t="n">
        <v>0</v>
      </c>
      <c r="K145" s="32" t="n">
        <v>0</v>
      </c>
      <c r="L145" s="32" t="n">
        <v>0</v>
      </c>
      <c r="M145" s="32" t="n">
        <v>0</v>
      </c>
      <c r="N145" s="32" t="n">
        <v>0</v>
      </c>
      <c r="O145" s="32" t="n">
        <v>0</v>
      </c>
      <c r="P145" s="32" t="n">
        <v>91.9425</v>
      </c>
      <c r="Q145" s="32" t="n">
        <v>91.9425</v>
      </c>
      <c r="R145" s="32" t="n">
        <v>91.9425</v>
      </c>
      <c r="S145" s="32" t="n">
        <v>91.9425</v>
      </c>
    </row>
    <row r="146" ht="22" customHeight="1">
      <c r="A146" s="2" t="str">
        <v>People.P13.KV</v>
      </c>
      <c r="B146" s="6" t="str">
        <v>P13 employer health contribution (KV)</v>
      </c>
      <c r="C146" s="2" t="str">
        <v>EUR</v>
      </c>
      <c r="D146" s="2" t="str">
        <v>SUM</v>
      </c>
      <c r="E146" s="32">
        <f>SUM(H146:S146)</f>
        <v>2256.75</v>
      </c>
      <c r="F146" s="6" t="str">
        <v>D10 People!H230 (P13.KV), Base, frozen 13 October 2026</v>
      </c>
      <c r="G146" s="2"/>
      <c r="H146" s="32" t="n">
        <v>0</v>
      </c>
      <c r="I146" s="32" t="n">
        <v>0</v>
      </c>
      <c r="J146" s="32" t="n">
        <v>0</v>
      </c>
      <c r="K146" s="32" t="n">
        <v>0</v>
      </c>
      <c r="L146" s="32" t="n">
        <v>0</v>
      </c>
      <c r="M146" s="32" t="n">
        <v>0</v>
      </c>
      <c r="N146" s="32" t="n">
        <v>0</v>
      </c>
      <c r="O146" s="32" t="n">
        <v>0</v>
      </c>
      <c r="P146" s="32" t="n">
        <v>564.1875</v>
      </c>
      <c r="Q146" s="32" t="n">
        <v>564.1875</v>
      </c>
      <c r="R146" s="32" t="n">
        <v>564.1875</v>
      </c>
      <c r="S146" s="32" t="n">
        <v>564.1875</v>
      </c>
    </row>
    <row r="147" ht="22" customHeight="1">
      <c r="A147" s="2" t="str">
        <v>People.P13.PV</v>
      </c>
      <c r="B147" s="6" t="str">
        <v>P13 employer care contribution (PV)</v>
      </c>
      <c r="C147" s="2" t="str">
        <v>EUR</v>
      </c>
      <c r="D147" s="2" t="str">
        <v>SUM</v>
      </c>
      <c r="E147" s="32">
        <f>SUM(H147:S147)</f>
        <v>458.99999999999994</v>
      </c>
      <c r="F147" s="6" t="str">
        <v>D10 People!H231 (P13.PV), Base, frozen 13 October 2026</v>
      </c>
      <c r="G147" s="2"/>
      <c r="H147" s="32" t="n">
        <v>0</v>
      </c>
      <c r="I147" s="32" t="n">
        <v>0</v>
      </c>
      <c r="J147" s="32" t="n">
        <v>0</v>
      </c>
      <c r="K147" s="32" t="n">
        <v>0</v>
      </c>
      <c r="L147" s="32" t="n">
        <v>0</v>
      </c>
      <c r="M147" s="32" t="n">
        <v>0</v>
      </c>
      <c r="N147" s="32" t="n">
        <v>0</v>
      </c>
      <c r="O147" s="32" t="n">
        <v>0</v>
      </c>
      <c r="P147" s="32" t="n">
        <v>114.74999999999999</v>
      </c>
      <c r="Q147" s="32" t="n">
        <v>114.74999999999999</v>
      </c>
      <c r="R147" s="32" t="n">
        <v>114.74999999999999</v>
      </c>
      <c r="S147" s="32" t="n">
        <v>114.74999999999999</v>
      </c>
    </row>
    <row r="148" ht="22" customHeight="1">
      <c r="A148" s="2" t="str">
        <v>People.P13.U1</v>
      </c>
      <c r="B148" s="6" t="str">
        <v>P13 U1 sick-pay levy</v>
      </c>
      <c r="C148" s="2" t="str">
        <v>EUR</v>
      </c>
      <c r="D148" s="2" t="str">
        <v>SUM</v>
      </c>
      <c r="E148" s="32">
        <f>SUM(H148:S148)</f>
        <v>594.09</v>
      </c>
      <c r="F148" s="6" t="str">
        <v>D10 People!H232 (P13.U1), Base, frozen 13 October 2026</v>
      </c>
      <c r="G148" s="2"/>
      <c r="H148" s="32" t="n">
        <v>0</v>
      </c>
      <c r="I148" s="32" t="n">
        <v>0</v>
      </c>
      <c r="J148" s="32" t="n">
        <v>0</v>
      </c>
      <c r="K148" s="32" t="n">
        <v>0</v>
      </c>
      <c r="L148" s="32" t="n">
        <v>0</v>
      </c>
      <c r="M148" s="32" t="n">
        <v>0</v>
      </c>
      <c r="N148" s="32" t="n">
        <v>0</v>
      </c>
      <c r="O148" s="32" t="n">
        <v>0</v>
      </c>
      <c r="P148" s="32" t="n">
        <v>148.5225</v>
      </c>
      <c r="Q148" s="32" t="n">
        <v>148.5225</v>
      </c>
      <c r="R148" s="32" t="n">
        <v>148.5225</v>
      </c>
      <c r="S148" s="32" t="n">
        <v>148.5225</v>
      </c>
    </row>
    <row r="149" ht="22" customHeight="1">
      <c r="A149" s="2" t="str">
        <v>People.P13.U2</v>
      </c>
      <c r="B149" s="6" t="str">
        <v>P13 U2 maternity levy</v>
      </c>
      <c r="C149" s="2" t="str">
        <v>EUR</v>
      </c>
      <c r="D149" s="2" t="str">
        <v>SUM</v>
      </c>
      <c r="E149" s="32">
        <f>SUM(H149:S149)</f>
        <v>124.47600000000001</v>
      </c>
      <c r="F149" s="6" t="str">
        <v>D10 People!H233 (P13.U2), Base, frozen 13 October 2026</v>
      </c>
      <c r="G149" s="2"/>
      <c r="H149" s="32" t="n">
        <v>0</v>
      </c>
      <c r="I149" s="32" t="n">
        <v>0</v>
      </c>
      <c r="J149" s="32" t="n">
        <v>0</v>
      </c>
      <c r="K149" s="32" t="n">
        <v>0</v>
      </c>
      <c r="L149" s="32" t="n">
        <v>0</v>
      </c>
      <c r="M149" s="32" t="n">
        <v>0</v>
      </c>
      <c r="N149" s="32" t="n">
        <v>0</v>
      </c>
      <c r="O149" s="32" t="n">
        <v>0</v>
      </c>
      <c r="P149" s="32" t="n">
        <v>31.119000000000003</v>
      </c>
      <c r="Q149" s="32" t="n">
        <v>31.119000000000003</v>
      </c>
      <c r="R149" s="32" t="n">
        <v>31.119000000000003</v>
      </c>
      <c r="S149" s="32" t="n">
        <v>31.119000000000003</v>
      </c>
    </row>
    <row r="150" ht="22" customHeight="1">
      <c r="A150" s="2" t="str">
        <v>People.P13.INSOLV</v>
      </c>
      <c r="B150" s="6" t="str">
        <v>P13 insolvency levy</v>
      </c>
      <c r="C150" s="2" t="str">
        <v>EUR</v>
      </c>
      <c r="D150" s="2" t="str">
        <v>SUM</v>
      </c>
      <c r="E150" s="32">
        <f>SUM(H150:S150)</f>
        <v>42.435</v>
      </c>
      <c r="F150" s="6" t="str">
        <v>D10 People!H234 (P13.INSOLV), Base, frozen 13 October 2026</v>
      </c>
      <c r="G150" s="2"/>
      <c r="H150" s="32" t="n">
        <v>0</v>
      </c>
      <c r="I150" s="32" t="n">
        <v>0</v>
      </c>
      <c r="J150" s="32" t="n">
        <v>0</v>
      </c>
      <c r="K150" s="32" t="n">
        <v>0</v>
      </c>
      <c r="L150" s="32" t="n">
        <v>0</v>
      </c>
      <c r="M150" s="32" t="n">
        <v>0</v>
      </c>
      <c r="N150" s="32" t="n">
        <v>0</v>
      </c>
      <c r="O150" s="32" t="n">
        <v>0</v>
      </c>
      <c r="P150" s="32" t="n">
        <v>10.60875</v>
      </c>
      <c r="Q150" s="32" t="n">
        <v>10.60875</v>
      </c>
      <c r="R150" s="32" t="n">
        <v>10.60875</v>
      </c>
      <c r="S150" s="32" t="n">
        <v>10.60875</v>
      </c>
    </row>
    <row r="151" ht="22" customHeight="1">
      <c r="A151" s="2" t="str">
        <v>People.P13.BG</v>
      </c>
      <c r="B151" s="6" t="str">
        <v>P13 accident insurance (BG)</v>
      </c>
      <c r="C151" s="2" t="str">
        <v>EUR</v>
      </c>
      <c r="D151" s="2" t="str">
        <v>SUM</v>
      </c>
      <c r="E151" s="32">
        <f>SUM(H151:S151)</f>
        <v>84.87</v>
      </c>
      <c r="F151" s="6" t="str">
        <v>D10 People!H235 (P13.BG), Base, frozen 13 October 2026</v>
      </c>
      <c r="G151" s="2"/>
      <c r="H151" s="32" t="n">
        <v>0</v>
      </c>
      <c r="I151" s="32" t="n">
        <v>0</v>
      </c>
      <c r="J151" s="32" t="n">
        <v>0</v>
      </c>
      <c r="K151" s="32" t="n">
        <v>0</v>
      </c>
      <c r="L151" s="32" t="n">
        <v>0</v>
      </c>
      <c r="M151" s="32" t="n">
        <v>0</v>
      </c>
      <c r="N151" s="32" t="n">
        <v>0</v>
      </c>
      <c r="O151" s="32" t="n">
        <v>0</v>
      </c>
      <c r="P151" s="32" t="n">
        <v>21.2175</v>
      </c>
      <c r="Q151" s="32" t="n">
        <v>21.2175</v>
      </c>
      <c r="R151" s="32" t="n">
        <v>21.2175</v>
      </c>
      <c r="S151" s="32" t="n">
        <v>21.2175</v>
      </c>
    </row>
    <row r="152" ht="22" customHeight="1">
      <c r="A152" s="2" t="str">
        <v>People.P13.RECRUIT</v>
      </c>
      <c r="B152" s="6" t="str">
        <v>P13 recruiting cost</v>
      </c>
      <c r="C152" s="2" t="str">
        <v>EUR</v>
      </c>
      <c r="D152" s="2" t="str">
        <v>SUM</v>
      </c>
      <c r="E152" s="32">
        <f>SUM(H152:S152)</f>
        <v>8787</v>
      </c>
      <c r="F152" s="6" t="str">
        <v>D10 People!H238 (P13.RECRUIT), Base, frozen 13 October 2026</v>
      </c>
      <c r="G152" s="2"/>
      <c r="H152" s="32" t="n">
        <v>0</v>
      </c>
      <c r="I152" s="32" t="n">
        <v>0</v>
      </c>
      <c r="J152" s="32" t="n">
        <v>0</v>
      </c>
      <c r="K152" s="32" t="n">
        <v>0</v>
      </c>
      <c r="L152" s="32" t="n">
        <v>0</v>
      </c>
      <c r="M152" s="32" t="n">
        <v>0</v>
      </c>
      <c r="N152" s="32" t="n">
        <v>0</v>
      </c>
      <c r="O152" s="32" t="n">
        <v>0</v>
      </c>
      <c r="P152" s="32" t="n">
        <v>8787</v>
      </c>
      <c r="Q152" s="32" t="n">
        <v>0</v>
      </c>
      <c r="R152" s="32" t="n">
        <v>0</v>
      </c>
      <c r="S152" s="32" t="n">
        <v>0</v>
      </c>
    </row>
    <row r="153" ht="22" customHeight="1">
      <c r="A153" s="2" t="str">
        <v>People.P13.SOFTWARE</v>
      </c>
      <c r="B153" s="6" t="str">
        <v>P13 software cost</v>
      </c>
      <c r="C153" s="2" t="str">
        <v>EUR</v>
      </c>
      <c r="D153" s="2" t="str">
        <v>SUM</v>
      </c>
      <c r="E153" s="32">
        <f>SUM(H153:S153)</f>
        <v>1800</v>
      </c>
      <c r="F153" s="6" t="str">
        <v>D10 People!H239 (P13.SOFTWARE), Base, frozen 13 October 2026</v>
      </c>
      <c r="G153" s="2"/>
      <c r="H153" s="32" t="n">
        <v>0</v>
      </c>
      <c r="I153" s="32" t="n">
        <v>0</v>
      </c>
      <c r="J153" s="32" t="n">
        <v>0</v>
      </c>
      <c r="K153" s="32" t="n">
        <v>0</v>
      </c>
      <c r="L153" s="32" t="n">
        <v>0</v>
      </c>
      <c r="M153" s="32" t="n">
        <v>0</v>
      </c>
      <c r="N153" s="32" t="n">
        <v>0</v>
      </c>
      <c r="O153" s="32" t="n">
        <v>0</v>
      </c>
      <c r="P153" s="32" t="n">
        <v>450</v>
      </c>
      <c r="Q153" s="32" t="n">
        <v>450</v>
      </c>
      <c r="R153" s="32" t="n">
        <v>450</v>
      </c>
      <c r="S153" s="32" t="n">
        <v>450</v>
      </c>
    </row>
    <row r="154" ht="22" customHeight="1">
      <c r="A154" s="2" t="str">
        <v>Capex.P13.DEPRECIATION</v>
      </c>
      <c r="B154" s="6" t="str">
        <v>P13 IT equipment depreciation</v>
      </c>
      <c r="C154" s="2" t="str">
        <v>EUR</v>
      </c>
      <c r="D154" s="2" t="str">
        <v>SUM</v>
      </c>
      <c r="E154" s="32">
        <f>SUM(H154:S154)</f>
        <v>277.77777777777777</v>
      </c>
      <c r="F154" s="6" t="str">
        <v>D10 Capex!H75 (P13.DEPRECIATION), Base, frozen 13 October 2026</v>
      </c>
      <c r="G154" s="2"/>
      <c r="H154" s="32" t="n">
        <v>0</v>
      </c>
      <c r="I154" s="32" t="n">
        <v>0</v>
      </c>
      <c r="J154" s="32" t="n">
        <v>0</v>
      </c>
      <c r="K154" s="32" t="n">
        <v>0</v>
      </c>
      <c r="L154" s="32" t="n">
        <v>0</v>
      </c>
      <c r="M154" s="32" t="n">
        <v>0</v>
      </c>
      <c r="N154" s="32" t="n">
        <v>0</v>
      </c>
      <c r="O154" s="32" t="n">
        <v>0</v>
      </c>
      <c r="P154" s="32" t="n">
        <v>69.44444444444444</v>
      </c>
      <c r="Q154" s="32" t="n">
        <v>69.44444444444444</v>
      </c>
      <c r="R154" s="32" t="n">
        <v>69.44444444444444</v>
      </c>
      <c r="S154" s="32" t="n">
        <v>69.44444444444444</v>
      </c>
    </row>
    <row r="155" ht="22" customHeight="1">
      <c r="A155" s="2" t="str">
        <v>People.P14.SALARY</v>
      </c>
      <c r="B155" s="6" t="str">
        <v>P14 gross salary</v>
      </c>
      <c r="C155" s="2" t="str">
        <v>EUR</v>
      </c>
      <c r="D155" s="2" t="str">
        <v>SUM</v>
      </c>
      <c r="E155" s="32">
        <f>SUM(H155:S155)</f>
        <v>11643.75</v>
      </c>
      <c r="F155" s="6" t="str">
        <v>D10 People!H245 (P14.SALARY), Base, frozen 13 October 2026</v>
      </c>
      <c r="G155" s="2"/>
      <c r="H155" s="32" t="n">
        <v>0</v>
      </c>
      <c r="I155" s="32" t="n">
        <v>0</v>
      </c>
      <c r="J155" s="32" t="n">
        <v>0</v>
      </c>
      <c r="K155" s="32" t="n">
        <v>0</v>
      </c>
      <c r="L155" s="32" t="n">
        <v>0</v>
      </c>
      <c r="M155" s="32" t="n">
        <v>0</v>
      </c>
      <c r="N155" s="32" t="n">
        <v>0</v>
      </c>
      <c r="O155" s="32" t="n">
        <v>0</v>
      </c>
      <c r="P155" s="32" t="n">
        <v>0</v>
      </c>
      <c r="Q155" s="32" t="n">
        <v>3881.25</v>
      </c>
      <c r="R155" s="32" t="n">
        <v>3881.25</v>
      </c>
      <c r="S155" s="32" t="n">
        <v>3881.25</v>
      </c>
    </row>
    <row r="156" ht="22" customHeight="1">
      <c r="A156" s="2" t="str">
        <v>People.P14.RV</v>
      </c>
      <c r="B156" s="6" t="str">
        <v>P14 employer pension contribution (RV)</v>
      </c>
      <c r="C156" s="2" t="str">
        <v>EUR</v>
      </c>
      <c r="D156" s="2" t="str">
        <v>SUM</v>
      </c>
      <c r="E156" s="32">
        <f>SUM(H156:S156)</f>
        <v>1082.86875</v>
      </c>
      <c r="F156" s="6" t="str">
        <v>D10 People!H246 (P14.RV), Base, frozen 13 October 2026</v>
      </c>
      <c r="G156" s="2"/>
      <c r="H156" s="32" t="n">
        <v>0</v>
      </c>
      <c r="I156" s="32" t="n">
        <v>0</v>
      </c>
      <c r="J156" s="32" t="n">
        <v>0</v>
      </c>
      <c r="K156" s="32" t="n">
        <v>0</v>
      </c>
      <c r="L156" s="32" t="n">
        <v>0</v>
      </c>
      <c r="M156" s="32" t="n">
        <v>0</v>
      </c>
      <c r="N156" s="32" t="n">
        <v>0</v>
      </c>
      <c r="O156" s="32" t="n">
        <v>0</v>
      </c>
      <c r="P156" s="32" t="n">
        <v>0</v>
      </c>
      <c r="Q156" s="32" t="n">
        <v>360.95625</v>
      </c>
      <c r="R156" s="32" t="n">
        <v>360.95625</v>
      </c>
      <c r="S156" s="32" t="n">
        <v>360.95625</v>
      </c>
    </row>
    <row r="157" ht="28" customHeight="1">
      <c r="A157" s="2" t="str">
        <v>People.P14.AV</v>
      </c>
      <c r="B157" s="6" t="str">
        <v>P14 employer unemployment contribution (AV)</v>
      </c>
      <c r="C157" s="2" t="str">
        <v>EUR</v>
      </c>
      <c r="D157" s="2" t="str">
        <v>SUM</v>
      </c>
      <c r="E157" s="32">
        <f>SUM(H157:S157)</f>
        <v>151.36874999999998</v>
      </c>
      <c r="F157" s="6" t="str">
        <v>D10 People!H247 (P14.AV), Base, frozen 13 October 2026</v>
      </c>
      <c r="G157" s="2"/>
      <c r="H157" s="32" t="n">
        <v>0</v>
      </c>
      <c r="I157" s="32" t="n">
        <v>0</v>
      </c>
      <c r="J157" s="32" t="n">
        <v>0</v>
      </c>
      <c r="K157" s="32" t="n">
        <v>0</v>
      </c>
      <c r="L157" s="32" t="n">
        <v>0</v>
      </c>
      <c r="M157" s="32" t="n">
        <v>0</v>
      </c>
      <c r="N157" s="32" t="n">
        <v>0</v>
      </c>
      <c r="O157" s="32" t="n">
        <v>0</v>
      </c>
      <c r="P157" s="32" t="n">
        <v>0</v>
      </c>
      <c r="Q157" s="32" t="n">
        <v>50.45625</v>
      </c>
      <c r="R157" s="32" t="n">
        <v>50.45625</v>
      </c>
      <c r="S157" s="32" t="n">
        <v>50.45625</v>
      </c>
    </row>
    <row r="158" ht="22" customHeight="1">
      <c r="A158" s="2" t="str">
        <v>People.P14.KV</v>
      </c>
      <c r="B158" s="6" t="str">
        <v>P14 employer health contribution (KV)</v>
      </c>
      <c r="C158" s="2" t="str">
        <v>EUR</v>
      </c>
      <c r="D158" s="2" t="str">
        <v>SUM</v>
      </c>
      <c r="E158" s="32">
        <f>SUM(H158:S158)</f>
        <v>1030.471875</v>
      </c>
      <c r="F158" s="6" t="str">
        <v>D10 People!H248 (P14.KV), Base, frozen 13 October 2026</v>
      </c>
      <c r="G158" s="2"/>
      <c r="H158" s="32" t="n">
        <v>0</v>
      </c>
      <c r="I158" s="32" t="n">
        <v>0</v>
      </c>
      <c r="J158" s="32" t="n">
        <v>0</v>
      </c>
      <c r="K158" s="32" t="n">
        <v>0</v>
      </c>
      <c r="L158" s="32" t="n">
        <v>0</v>
      </c>
      <c r="M158" s="32" t="n">
        <v>0</v>
      </c>
      <c r="N158" s="32" t="n">
        <v>0</v>
      </c>
      <c r="O158" s="32" t="n">
        <v>0</v>
      </c>
      <c r="P158" s="32" t="n">
        <v>0</v>
      </c>
      <c r="Q158" s="32" t="n">
        <v>343.49062499999997</v>
      </c>
      <c r="R158" s="32" t="n">
        <v>343.49062499999997</v>
      </c>
      <c r="S158" s="32" t="n">
        <v>343.49062499999997</v>
      </c>
    </row>
    <row r="159" ht="22" customHeight="1">
      <c r="A159" s="2" t="str">
        <v>People.P14.PV</v>
      </c>
      <c r="B159" s="6" t="str">
        <v>P14 employer care contribution (PV)</v>
      </c>
      <c r="C159" s="2" t="str">
        <v>EUR</v>
      </c>
      <c r="D159" s="2" t="str">
        <v>SUM</v>
      </c>
      <c r="E159" s="32">
        <f>SUM(H159:S159)</f>
        <v>209.58749999999998</v>
      </c>
      <c r="F159" s="6" t="str">
        <v>D10 People!H249 (P14.PV), Base, frozen 13 October 2026</v>
      </c>
      <c r="G159" s="2"/>
      <c r="H159" s="32" t="n">
        <v>0</v>
      </c>
      <c r="I159" s="32" t="n">
        <v>0</v>
      </c>
      <c r="J159" s="32" t="n">
        <v>0</v>
      </c>
      <c r="K159" s="32" t="n">
        <v>0</v>
      </c>
      <c r="L159" s="32" t="n">
        <v>0</v>
      </c>
      <c r="M159" s="32" t="n">
        <v>0</v>
      </c>
      <c r="N159" s="32" t="n">
        <v>0</v>
      </c>
      <c r="O159" s="32" t="n">
        <v>0</v>
      </c>
      <c r="P159" s="32" t="n">
        <v>0</v>
      </c>
      <c r="Q159" s="32" t="n">
        <v>69.8625</v>
      </c>
      <c r="R159" s="32" t="n">
        <v>69.8625</v>
      </c>
      <c r="S159" s="32" t="n">
        <v>69.8625</v>
      </c>
    </row>
    <row r="160" ht="22" customHeight="1">
      <c r="A160" s="2" t="str">
        <v>People.P14.U1</v>
      </c>
      <c r="B160" s="6" t="str">
        <v>P14 U1 sick-pay levy</v>
      </c>
      <c r="C160" s="2" t="str">
        <v>EUR</v>
      </c>
      <c r="D160" s="2" t="str">
        <v>SUM</v>
      </c>
      <c r="E160" s="32">
        <f>SUM(H160:S160)</f>
        <v>244.51875</v>
      </c>
      <c r="F160" s="6" t="str">
        <v>D10 People!H250 (P14.U1), Base, frozen 13 October 2026</v>
      </c>
      <c r="G160" s="2"/>
      <c r="H160" s="32" t="n">
        <v>0</v>
      </c>
      <c r="I160" s="32" t="n">
        <v>0</v>
      </c>
      <c r="J160" s="32" t="n">
        <v>0</v>
      </c>
      <c r="K160" s="32" t="n">
        <v>0</v>
      </c>
      <c r="L160" s="32" t="n">
        <v>0</v>
      </c>
      <c r="M160" s="32" t="n">
        <v>0</v>
      </c>
      <c r="N160" s="32" t="n">
        <v>0</v>
      </c>
      <c r="O160" s="32" t="n">
        <v>0</v>
      </c>
      <c r="P160" s="32" t="n">
        <v>0</v>
      </c>
      <c r="Q160" s="32" t="n">
        <v>81.50625000000001</v>
      </c>
      <c r="R160" s="32" t="n">
        <v>81.50625000000001</v>
      </c>
      <c r="S160" s="32" t="n">
        <v>81.50625000000001</v>
      </c>
    </row>
    <row r="161" ht="22" customHeight="1">
      <c r="A161" s="2" t="str">
        <v>People.P14.U2</v>
      </c>
      <c r="B161" s="6" t="str">
        <v>P14 U2 maternity levy</v>
      </c>
      <c r="C161" s="2" t="str">
        <v>EUR</v>
      </c>
      <c r="D161" s="2" t="str">
        <v>SUM</v>
      </c>
      <c r="E161" s="32">
        <f>SUM(H161:S161)</f>
        <v>51.2325</v>
      </c>
      <c r="F161" s="6" t="str">
        <v>D10 People!H251 (P14.U2), Base, frozen 13 October 2026</v>
      </c>
      <c r="G161" s="2"/>
      <c r="H161" s="32" t="n">
        <v>0</v>
      </c>
      <c r="I161" s="32" t="n">
        <v>0</v>
      </c>
      <c r="J161" s="32" t="n">
        <v>0</v>
      </c>
      <c r="K161" s="32" t="n">
        <v>0</v>
      </c>
      <c r="L161" s="32" t="n">
        <v>0</v>
      </c>
      <c r="M161" s="32" t="n">
        <v>0</v>
      </c>
      <c r="N161" s="32" t="n">
        <v>0</v>
      </c>
      <c r="O161" s="32" t="n">
        <v>0</v>
      </c>
      <c r="P161" s="32" t="n">
        <v>0</v>
      </c>
      <c r="Q161" s="32" t="n">
        <v>17.0775</v>
      </c>
      <c r="R161" s="32" t="n">
        <v>17.0775</v>
      </c>
      <c r="S161" s="32" t="n">
        <v>17.0775</v>
      </c>
    </row>
    <row r="162" ht="22" customHeight="1">
      <c r="A162" s="2" t="str">
        <v>People.P14.INSOLV</v>
      </c>
      <c r="B162" s="6" t="str">
        <v>P14 insolvency levy</v>
      </c>
      <c r="C162" s="2" t="str">
        <v>EUR</v>
      </c>
      <c r="D162" s="2" t="str">
        <v>SUM</v>
      </c>
      <c r="E162" s="32">
        <f>SUM(H162:S162)</f>
        <v>17.465625000000003</v>
      </c>
      <c r="F162" s="6" t="str">
        <v>D10 People!H252 (P14.INSOLV), Base, frozen 13 October 2026</v>
      </c>
      <c r="G162" s="2"/>
      <c r="H162" s="32" t="n">
        <v>0</v>
      </c>
      <c r="I162" s="32" t="n">
        <v>0</v>
      </c>
      <c r="J162" s="32" t="n">
        <v>0</v>
      </c>
      <c r="K162" s="32" t="n">
        <v>0</v>
      </c>
      <c r="L162" s="32" t="n">
        <v>0</v>
      </c>
      <c r="M162" s="32" t="n">
        <v>0</v>
      </c>
      <c r="N162" s="32" t="n">
        <v>0</v>
      </c>
      <c r="O162" s="32" t="n">
        <v>0</v>
      </c>
      <c r="P162" s="32" t="n">
        <v>0</v>
      </c>
      <c r="Q162" s="32" t="n">
        <v>5.821875</v>
      </c>
      <c r="R162" s="32" t="n">
        <v>5.821875</v>
      </c>
      <c r="S162" s="32" t="n">
        <v>5.821875</v>
      </c>
    </row>
    <row r="163" ht="22" customHeight="1">
      <c r="A163" s="2" t="str">
        <v>People.P14.BG</v>
      </c>
      <c r="B163" s="6" t="str">
        <v>P14 accident insurance (BG)</v>
      </c>
      <c r="C163" s="2" t="str">
        <v>EUR</v>
      </c>
      <c r="D163" s="2" t="str">
        <v>SUM</v>
      </c>
      <c r="E163" s="32">
        <f>SUM(H163:S163)</f>
        <v>34.931250000000006</v>
      </c>
      <c r="F163" s="6" t="str">
        <v>D10 People!H253 (P14.BG), Base, frozen 13 October 2026</v>
      </c>
      <c r="G163" s="2"/>
      <c r="H163" s="32" t="n">
        <v>0</v>
      </c>
      <c r="I163" s="32" t="n">
        <v>0</v>
      </c>
      <c r="J163" s="32" t="n">
        <v>0</v>
      </c>
      <c r="K163" s="32" t="n">
        <v>0</v>
      </c>
      <c r="L163" s="32" t="n">
        <v>0</v>
      </c>
      <c r="M163" s="32" t="n">
        <v>0</v>
      </c>
      <c r="N163" s="32" t="n">
        <v>0</v>
      </c>
      <c r="O163" s="32" t="n">
        <v>0</v>
      </c>
      <c r="P163" s="32" t="n">
        <v>0</v>
      </c>
      <c r="Q163" s="32" t="n">
        <v>11.64375</v>
      </c>
      <c r="R163" s="32" t="n">
        <v>11.64375</v>
      </c>
      <c r="S163" s="32" t="n">
        <v>11.64375</v>
      </c>
    </row>
    <row r="164" ht="22" customHeight="1">
      <c r="A164" s="2" t="str">
        <v>People.P14.RECRUIT</v>
      </c>
      <c r="B164" s="6" t="str">
        <v>P14 recruiting cost</v>
      </c>
      <c r="C164" s="2" t="str">
        <v>EUR</v>
      </c>
      <c r="D164" s="2" t="str">
        <v>SUM</v>
      </c>
      <c r="E164" s="32">
        <f>SUM(H164:S164)</f>
        <v>4957.5</v>
      </c>
      <c r="F164" s="6" t="str">
        <v>D10 People!H256 (P14.RECRUIT), Base, frozen 13 October 2026</v>
      </c>
      <c r="G164" s="2"/>
      <c r="H164" s="32" t="n">
        <v>0</v>
      </c>
      <c r="I164" s="32" t="n">
        <v>0</v>
      </c>
      <c r="J164" s="32" t="n">
        <v>0</v>
      </c>
      <c r="K164" s="32" t="n">
        <v>0</v>
      </c>
      <c r="L164" s="32" t="n">
        <v>0</v>
      </c>
      <c r="M164" s="32" t="n">
        <v>0</v>
      </c>
      <c r="N164" s="32" t="n">
        <v>0</v>
      </c>
      <c r="O164" s="32" t="n">
        <v>0</v>
      </c>
      <c r="P164" s="32" t="n">
        <v>0</v>
      </c>
      <c r="Q164" s="32" t="n">
        <v>4957.5</v>
      </c>
      <c r="R164" s="32" t="n">
        <v>0</v>
      </c>
      <c r="S164" s="32" t="n">
        <v>0</v>
      </c>
    </row>
    <row r="165" ht="22" customHeight="1">
      <c r="A165" s="2" t="str">
        <v>People.P14.SOFTWARE</v>
      </c>
      <c r="B165" s="6" t="str">
        <v>P14 software cost</v>
      </c>
      <c r="C165" s="2" t="str">
        <v>EUR</v>
      </c>
      <c r="D165" s="2" t="str">
        <v>SUM</v>
      </c>
      <c r="E165" s="32">
        <f>SUM(H165:S165)</f>
        <v>1350</v>
      </c>
      <c r="F165" s="6" t="str">
        <v>D10 People!H257 (P14.SOFTWARE), Base, frozen 13 October 2026</v>
      </c>
      <c r="G165" s="2"/>
      <c r="H165" s="32" t="n">
        <v>0</v>
      </c>
      <c r="I165" s="32" t="n">
        <v>0</v>
      </c>
      <c r="J165" s="32" t="n">
        <v>0</v>
      </c>
      <c r="K165" s="32" t="n">
        <v>0</v>
      </c>
      <c r="L165" s="32" t="n">
        <v>0</v>
      </c>
      <c r="M165" s="32" t="n">
        <v>0</v>
      </c>
      <c r="N165" s="32" t="n">
        <v>0</v>
      </c>
      <c r="O165" s="32" t="n">
        <v>0</v>
      </c>
      <c r="P165" s="32" t="n">
        <v>0</v>
      </c>
      <c r="Q165" s="32" t="n">
        <v>450</v>
      </c>
      <c r="R165" s="32" t="n">
        <v>450</v>
      </c>
      <c r="S165" s="32" t="n">
        <v>450</v>
      </c>
    </row>
    <row r="166" ht="22" customHeight="1">
      <c r="A166" s="2" t="str">
        <v>Capex.P14.DEPRECIATION</v>
      </c>
      <c r="B166" s="6" t="str">
        <v>P14 IT equipment depreciation</v>
      </c>
      <c r="C166" s="2" t="str">
        <v>EUR</v>
      </c>
      <c r="D166" s="2" t="str">
        <v>SUM</v>
      </c>
      <c r="E166" s="32">
        <f>SUM(H166:S166)</f>
        <v>208.33333333333331</v>
      </c>
      <c r="F166" s="6" t="str">
        <v>D10 Capex!H80 (P14.DEPRECIATION), Base, frozen 13 October 2026</v>
      </c>
      <c r="G166" s="2"/>
      <c r="H166" s="32" t="n">
        <v>0</v>
      </c>
      <c r="I166" s="32" t="n">
        <v>0</v>
      </c>
      <c r="J166" s="32" t="n">
        <v>0</v>
      </c>
      <c r="K166" s="32" t="n">
        <v>0</v>
      </c>
      <c r="L166" s="32" t="n">
        <v>0</v>
      </c>
      <c r="M166" s="32" t="n">
        <v>0</v>
      </c>
      <c r="N166" s="32" t="n">
        <v>0</v>
      </c>
      <c r="O166" s="32" t="n">
        <v>0</v>
      </c>
      <c r="P166" s="32" t="n">
        <v>0</v>
      </c>
      <c r="Q166" s="32" t="n">
        <v>69.44444444444444</v>
      </c>
      <c r="R166" s="32" t="n">
        <v>69.44444444444444</v>
      </c>
      <c r="S166" s="32" t="n">
        <v>69.44444444444444</v>
      </c>
    </row>
    <row r="167" ht="22" customHeight="1">
      <c r="A167" s="2" t="str">
        <v>People.P17.SALARY</v>
      </c>
      <c r="B167" s="6" t="str">
        <v>P17 gross salary</v>
      </c>
      <c r="C167" s="2" t="str">
        <v>EUR</v>
      </c>
      <c r="D167" s="2" t="str">
        <v>SUM</v>
      </c>
      <c r="E167" s="32">
        <f>SUM(H167:S167)</f>
        <v>0</v>
      </c>
      <c r="F167" s="6" t="str">
        <v>D10 People!H263 (P17.SALARY), Base, frozen 13 October 2026</v>
      </c>
      <c r="G167" s="2"/>
      <c r="H167" s="32" t="n">
        <v>0</v>
      </c>
      <c r="I167" s="32" t="n">
        <v>0</v>
      </c>
      <c r="J167" s="32" t="n">
        <v>0</v>
      </c>
      <c r="K167" s="32" t="n">
        <v>0</v>
      </c>
      <c r="L167" s="32" t="n">
        <v>0</v>
      </c>
      <c r="M167" s="32" t="n">
        <v>0</v>
      </c>
      <c r="N167" s="32" t="n">
        <v>0</v>
      </c>
      <c r="O167" s="32" t="n">
        <v>0</v>
      </c>
      <c r="P167" s="32" t="n">
        <v>0</v>
      </c>
      <c r="Q167" s="32" t="n">
        <v>0</v>
      </c>
      <c r="R167" s="32" t="n">
        <v>0</v>
      </c>
      <c r="S167" s="32" t="n">
        <v>0</v>
      </c>
    </row>
    <row r="168" ht="22" customHeight="1">
      <c r="A168" s="2" t="str">
        <v>People.P17.RV</v>
      </c>
      <c r="B168" s="6" t="str">
        <v>P17 employer pension contribution (RV)</v>
      </c>
      <c r="C168" s="2" t="str">
        <v>EUR</v>
      </c>
      <c r="D168" s="2" t="str">
        <v>SUM</v>
      </c>
      <c r="E168" s="32">
        <f>SUM(H168:S168)</f>
        <v>0</v>
      </c>
      <c r="F168" s="6" t="str">
        <v>D10 People!H264 (P17.RV), Base, frozen 13 October 2026</v>
      </c>
      <c r="G168" s="2"/>
      <c r="H168" s="32" t="n">
        <v>0</v>
      </c>
      <c r="I168" s="32" t="n">
        <v>0</v>
      </c>
      <c r="J168" s="32" t="n">
        <v>0</v>
      </c>
      <c r="K168" s="32" t="n">
        <v>0</v>
      </c>
      <c r="L168" s="32" t="n">
        <v>0</v>
      </c>
      <c r="M168" s="32" t="n">
        <v>0</v>
      </c>
      <c r="N168" s="32" t="n">
        <v>0</v>
      </c>
      <c r="O168" s="32" t="n">
        <v>0</v>
      </c>
      <c r="P168" s="32" t="n">
        <v>0</v>
      </c>
      <c r="Q168" s="32" t="n">
        <v>0</v>
      </c>
      <c r="R168" s="32" t="n">
        <v>0</v>
      </c>
      <c r="S168" s="32" t="n">
        <v>0</v>
      </c>
    </row>
    <row r="169" ht="28" customHeight="1">
      <c r="A169" s="2" t="str">
        <v>People.P17.AV</v>
      </c>
      <c r="B169" s="6" t="str">
        <v>P17 employer unemployment contribution (AV)</v>
      </c>
      <c r="C169" s="2" t="str">
        <v>EUR</v>
      </c>
      <c r="D169" s="2" t="str">
        <v>SUM</v>
      </c>
      <c r="E169" s="32">
        <f>SUM(H169:S169)</f>
        <v>0</v>
      </c>
      <c r="F169" s="6" t="str">
        <v>D10 People!H265 (P17.AV), Base, frozen 13 October 2026</v>
      </c>
      <c r="G169" s="2"/>
      <c r="H169" s="32" t="n">
        <v>0</v>
      </c>
      <c r="I169" s="32" t="n">
        <v>0</v>
      </c>
      <c r="J169" s="32" t="n">
        <v>0</v>
      </c>
      <c r="K169" s="32" t="n">
        <v>0</v>
      </c>
      <c r="L169" s="32" t="n">
        <v>0</v>
      </c>
      <c r="M169" s="32" t="n">
        <v>0</v>
      </c>
      <c r="N169" s="32" t="n">
        <v>0</v>
      </c>
      <c r="O169" s="32" t="n">
        <v>0</v>
      </c>
      <c r="P169" s="32" t="n">
        <v>0</v>
      </c>
      <c r="Q169" s="32" t="n">
        <v>0</v>
      </c>
      <c r="R169" s="32" t="n">
        <v>0</v>
      </c>
      <c r="S169" s="32" t="n">
        <v>0</v>
      </c>
    </row>
    <row r="170" ht="22" customHeight="1">
      <c r="A170" s="2" t="str">
        <v>People.P17.KV</v>
      </c>
      <c r="B170" s="6" t="str">
        <v>P17 employer health contribution (KV)</v>
      </c>
      <c r="C170" s="2" t="str">
        <v>EUR</v>
      </c>
      <c r="D170" s="2" t="str">
        <v>SUM</v>
      </c>
      <c r="E170" s="32">
        <f>SUM(H170:S170)</f>
        <v>0</v>
      </c>
      <c r="F170" s="6" t="str">
        <v>D10 People!H266 (P17.KV), Base, frozen 13 October 2026</v>
      </c>
      <c r="G170" s="2"/>
      <c r="H170" s="32" t="n">
        <v>0</v>
      </c>
      <c r="I170" s="32" t="n">
        <v>0</v>
      </c>
      <c r="J170" s="32" t="n">
        <v>0</v>
      </c>
      <c r="K170" s="32" t="n">
        <v>0</v>
      </c>
      <c r="L170" s="32" t="n">
        <v>0</v>
      </c>
      <c r="M170" s="32" t="n">
        <v>0</v>
      </c>
      <c r="N170" s="32" t="n">
        <v>0</v>
      </c>
      <c r="O170" s="32" t="n">
        <v>0</v>
      </c>
      <c r="P170" s="32" t="n">
        <v>0</v>
      </c>
      <c r="Q170" s="32" t="n">
        <v>0</v>
      </c>
      <c r="R170" s="32" t="n">
        <v>0</v>
      </c>
      <c r="S170" s="32" t="n">
        <v>0</v>
      </c>
    </row>
    <row r="171" ht="22" customHeight="1">
      <c r="A171" s="2" t="str">
        <v>People.P17.PV</v>
      </c>
      <c r="B171" s="6" t="str">
        <v>P17 employer care contribution (PV)</v>
      </c>
      <c r="C171" s="2" t="str">
        <v>EUR</v>
      </c>
      <c r="D171" s="2" t="str">
        <v>SUM</v>
      </c>
      <c r="E171" s="32">
        <f>SUM(H171:S171)</f>
        <v>0</v>
      </c>
      <c r="F171" s="6" t="str">
        <v>D10 People!H267 (P17.PV), Base, frozen 13 October 2026</v>
      </c>
      <c r="G171" s="2"/>
      <c r="H171" s="32" t="n">
        <v>0</v>
      </c>
      <c r="I171" s="32" t="n">
        <v>0</v>
      </c>
      <c r="J171" s="32" t="n">
        <v>0</v>
      </c>
      <c r="K171" s="32" t="n">
        <v>0</v>
      </c>
      <c r="L171" s="32" t="n">
        <v>0</v>
      </c>
      <c r="M171" s="32" t="n">
        <v>0</v>
      </c>
      <c r="N171" s="32" t="n">
        <v>0</v>
      </c>
      <c r="O171" s="32" t="n">
        <v>0</v>
      </c>
      <c r="P171" s="32" t="n">
        <v>0</v>
      </c>
      <c r="Q171" s="32" t="n">
        <v>0</v>
      </c>
      <c r="R171" s="32" t="n">
        <v>0</v>
      </c>
      <c r="S171" s="32" t="n">
        <v>0</v>
      </c>
    </row>
    <row r="172" ht="22" customHeight="1">
      <c r="A172" s="2" t="str">
        <v>People.P17.U1</v>
      </c>
      <c r="B172" s="6" t="str">
        <v>P17 U1 sick-pay levy</v>
      </c>
      <c r="C172" s="2" t="str">
        <v>EUR</v>
      </c>
      <c r="D172" s="2" t="str">
        <v>SUM</v>
      </c>
      <c r="E172" s="32">
        <f>SUM(H172:S172)</f>
        <v>0</v>
      </c>
      <c r="F172" s="6" t="str">
        <v>D10 People!H268 (P17.U1), Base, frozen 13 October 2026</v>
      </c>
      <c r="G172" s="2"/>
      <c r="H172" s="32" t="n">
        <v>0</v>
      </c>
      <c r="I172" s="32" t="n">
        <v>0</v>
      </c>
      <c r="J172" s="32" t="n">
        <v>0</v>
      </c>
      <c r="K172" s="32" t="n">
        <v>0</v>
      </c>
      <c r="L172" s="32" t="n">
        <v>0</v>
      </c>
      <c r="M172" s="32" t="n">
        <v>0</v>
      </c>
      <c r="N172" s="32" t="n">
        <v>0</v>
      </c>
      <c r="O172" s="32" t="n">
        <v>0</v>
      </c>
      <c r="P172" s="32" t="n">
        <v>0</v>
      </c>
      <c r="Q172" s="32" t="n">
        <v>0</v>
      </c>
      <c r="R172" s="32" t="n">
        <v>0</v>
      </c>
      <c r="S172" s="32" t="n">
        <v>0</v>
      </c>
    </row>
    <row r="173" ht="22" customHeight="1">
      <c r="A173" s="2" t="str">
        <v>People.P17.U2</v>
      </c>
      <c r="B173" s="6" t="str">
        <v>P17 U2 maternity levy</v>
      </c>
      <c r="C173" s="2" t="str">
        <v>EUR</v>
      </c>
      <c r="D173" s="2" t="str">
        <v>SUM</v>
      </c>
      <c r="E173" s="32">
        <f>SUM(H173:S173)</f>
        <v>0</v>
      </c>
      <c r="F173" s="6" t="str">
        <v>D10 People!H269 (P17.U2), Base, frozen 13 October 2026</v>
      </c>
      <c r="G173" s="2"/>
      <c r="H173" s="32" t="n">
        <v>0</v>
      </c>
      <c r="I173" s="32" t="n">
        <v>0</v>
      </c>
      <c r="J173" s="32" t="n">
        <v>0</v>
      </c>
      <c r="K173" s="32" t="n">
        <v>0</v>
      </c>
      <c r="L173" s="32" t="n">
        <v>0</v>
      </c>
      <c r="M173" s="32" t="n">
        <v>0</v>
      </c>
      <c r="N173" s="32" t="n">
        <v>0</v>
      </c>
      <c r="O173" s="32" t="n">
        <v>0</v>
      </c>
      <c r="P173" s="32" t="n">
        <v>0</v>
      </c>
      <c r="Q173" s="32" t="n">
        <v>0</v>
      </c>
      <c r="R173" s="32" t="n">
        <v>0</v>
      </c>
      <c r="S173" s="32" t="n">
        <v>0</v>
      </c>
    </row>
    <row r="174" ht="22" customHeight="1">
      <c r="A174" s="2" t="str">
        <v>People.P17.INSOLV</v>
      </c>
      <c r="B174" s="6" t="str">
        <v>P17 insolvency levy</v>
      </c>
      <c r="C174" s="2" t="str">
        <v>EUR</v>
      </c>
      <c r="D174" s="2" t="str">
        <v>SUM</v>
      </c>
      <c r="E174" s="32">
        <f>SUM(H174:S174)</f>
        <v>0</v>
      </c>
      <c r="F174" s="6" t="str">
        <v>D10 People!H270 (P17.INSOLV), Base, frozen 13 October 2026</v>
      </c>
      <c r="G174" s="2"/>
      <c r="H174" s="32" t="n">
        <v>0</v>
      </c>
      <c r="I174" s="32" t="n">
        <v>0</v>
      </c>
      <c r="J174" s="32" t="n">
        <v>0</v>
      </c>
      <c r="K174" s="32" t="n">
        <v>0</v>
      </c>
      <c r="L174" s="32" t="n">
        <v>0</v>
      </c>
      <c r="M174" s="32" t="n">
        <v>0</v>
      </c>
      <c r="N174" s="32" t="n">
        <v>0</v>
      </c>
      <c r="O174" s="32" t="n">
        <v>0</v>
      </c>
      <c r="P174" s="32" t="n">
        <v>0</v>
      </c>
      <c r="Q174" s="32" t="n">
        <v>0</v>
      </c>
      <c r="R174" s="32" t="n">
        <v>0</v>
      </c>
      <c r="S174" s="32" t="n">
        <v>0</v>
      </c>
    </row>
    <row r="175" ht="22" customHeight="1">
      <c r="A175" s="2" t="str">
        <v>People.P17.BG</v>
      </c>
      <c r="B175" s="6" t="str">
        <v>P17 accident insurance (BG)</v>
      </c>
      <c r="C175" s="2" t="str">
        <v>EUR</v>
      </c>
      <c r="D175" s="2" t="str">
        <v>SUM</v>
      </c>
      <c r="E175" s="32">
        <f>SUM(H175:S175)</f>
        <v>0</v>
      </c>
      <c r="F175" s="6" t="str">
        <v>D10 People!H271 (P17.BG), Base, frozen 13 October 2026</v>
      </c>
      <c r="G175" s="2"/>
      <c r="H175" s="32" t="n">
        <v>0</v>
      </c>
      <c r="I175" s="32" t="n">
        <v>0</v>
      </c>
      <c r="J175" s="32" t="n">
        <v>0</v>
      </c>
      <c r="K175" s="32" t="n">
        <v>0</v>
      </c>
      <c r="L175" s="32" t="n">
        <v>0</v>
      </c>
      <c r="M175" s="32" t="n">
        <v>0</v>
      </c>
      <c r="N175" s="32" t="n">
        <v>0</v>
      </c>
      <c r="O175" s="32" t="n">
        <v>0</v>
      </c>
      <c r="P175" s="32" t="n">
        <v>0</v>
      </c>
      <c r="Q175" s="32" t="n">
        <v>0</v>
      </c>
      <c r="R175" s="32" t="n">
        <v>0</v>
      </c>
      <c r="S175" s="32" t="n">
        <v>0</v>
      </c>
    </row>
    <row r="176" ht="22" customHeight="1">
      <c r="A176" s="2" t="str">
        <v>People.P17.RECRUIT</v>
      </c>
      <c r="B176" s="6" t="str">
        <v>P17 recruiting cost</v>
      </c>
      <c r="C176" s="2" t="str">
        <v>EUR</v>
      </c>
      <c r="D176" s="2" t="str">
        <v>SUM</v>
      </c>
      <c r="E176" s="32">
        <f>SUM(H176:S176)</f>
        <v>0</v>
      </c>
      <c r="F176" s="6" t="str">
        <v>D10 People!H274 (P17.RECRUIT), Base, frozen 13 October 2026</v>
      </c>
      <c r="G176" s="2"/>
      <c r="H176" s="32" t="n">
        <v>0</v>
      </c>
      <c r="I176" s="32" t="n">
        <v>0</v>
      </c>
      <c r="J176" s="32" t="n">
        <v>0</v>
      </c>
      <c r="K176" s="32" t="n">
        <v>0</v>
      </c>
      <c r="L176" s="32" t="n">
        <v>0</v>
      </c>
      <c r="M176" s="32" t="n">
        <v>0</v>
      </c>
      <c r="N176" s="32" t="n">
        <v>0</v>
      </c>
      <c r="O176" s="32" t="n">
        <v>0</v>
      </c>
      <c r="P176" s="32" t="n">
        <v>0</v>
      </c>
      <c r="Q176" s="32" t="n">
        <v>0</v>
      </c>
      <c r="R176" s="32" t="n">
        <v>0</v>
      </c>
      <c r="S176" s="32" t="n">
        <v>0</v>
      </c>
    </row>
    <row r="177" ht="22" customHeight="1">
      <c r="A177" s="2" t="str">
        <v>People.P17.SOFTWARE</v>
      </c>
      <c r="B177" s="6" t="str">
        <v>P17 software cost</v>
      </c>
      <c r="C177" s="2" t="str">
        <v>EUR</v>
      </c>
      <c r="D177" s="2" t="str">
        <v>SUM</v>
      </c>
      <c r="E177" s="32">
        <f>SUM(H177:S177)</f>
        <v>0</v>
      </c>
      <c r="F177" s="6" t="str">
        <v>D10 People!H275 (P17.SOFTWARE), Base, frozen 13 October 2026</v>
      </c>
      <c r="G177" s="2"/>
      <c r="H177" s="32" t="n">
        <v>0</v>
      </c>
      <c r="I177" s="32" t="n">
        <v>0</v>
      </c>
      <c r="J177" s="32" t="n">
        <v>0</v>
      </c>
      <c r="K177" s="32" t="n">
        <v>0</v>
      </c>
      <c r="L177" s="32" t="n">
        <v>0</v>
      </c>
      <c r="M177" s="32" t="n">
        <v>0</v>
      </c>
      <c r="N177" s="32" t="n">
        <v>0</v>
      </c>
      <c r="O177" s="32" t="n">
        <v>0</v>
      </c>
      <c r="P177" s="32" t="n">
        <v>0</v>
      </c>
      <c r="Q177" s="32" t="n">
        <v>0</v>
      </c>
      <c r="R177" s="32" t="n">
        <v>0</v>
      </c>
      <c r="S177" s="32" t="n">
        <v>0</v>
      </c>
    </row>
    <row r="178" ht="22" customHeight="1">
      <c r="A178" s="2" t="str">
        <v>Capex.P17.DEPRECIATION</v>
      </c>
      <c r="B178" s="6" t="str">
        <v>P17 IT equipment depreciation</v>
      </c>
      <c r="C178" s="2" t="str">
        <v>EUR</v>
      </c>
      <c r="D178" s="2" t="str">
        <v>SUM</v>
      </c>
      <c r="E178" s="32">
        <f>SUM(H178:S178)</f>
        <v>0</v>
      </c>
      <c r="F178" s="6" t="str">
        <v>D10 Capex!H85 (P17.DEPRECIATION), Base, frozen 13 October 2026</v>
      </c>
      <c r="G178" s="2"/>
      <c r="H178" s="32" t="n">
        <v>0</v>
      </c>
      <c r="I178" s="32" t="n">
        <v>0</v>
      </c>
      <c r="J178" s="32" t="n">
        <v>0</v>
      </c>
      <c r="K178" s="32" t="n">
        <v>0</v>
      </c>
      <c r="L178" s="32" t="n">
        <v>0</v>
      </c>
      <c r="M178" s="32" t="n">
        <v>0</v>
      </c>
      <c r="N178" s="32" t="n">
        <v>0</v>
      </c>
      <c r="O178" s="32" t="n">
        <v>0</v>
      </c>
      <c r="P178" s="32" t="n">
        <v>0</v>
      </c>
      <c r="Q178" s="32" t="n">
        <v>0</v>
      </c>
      <c r="R178" s="32" t="n">
        <v>0</v>
      </c>
      <c r="S178" s="32" t="n">
        <v>0</v>
      </c>
    </row>
    <row r="179" ht="22" customHeight="1">
      <c r="A179" s="2" t="str">
        <v>People.P23.SALARY</v>
      </c>
      <c r="B179" s="6" t="str">
        <v>P23 gross salary</v>
      </c>
      <c r="C179" s="2" t="str">
        <v>EUR</v>
      </c>
      <c r="D179" s="2" t="str">
        <v>SUM</v>
      </c>
      <c r="E179" s="32">
        <f>SUM(H179:S179)</f>
        <v>0</v>
      </c>
      <c r="F179" s="6" t="str">
        <v>D10 People!H281 (P23.SALARY), Base, frozen 13 October 2026</v>
      </c>
      <c r="G179" s="2"/>
      <c r="H179" s="32" t="n">
        <v>0</v>
      </c>
      <c r="I179" s="32" t="n">
        <v>0</v>
      </c>
      <c r="J179" s="32" t="n">
        <v>0</v>
      </c>
      <c r="K179" s="32" t="n">
        <v>0</v>
      </c>
      <c r="L179" s="32" t="n">
        <v>0</v>
      </c>
      <c r="M179" s="32" t="n">
        <v>0</v>
      </c>
      <c r="N179" s="32" t="n">
        <v>0</v>
      </c>
      <c r="O179" s="32" t="n">
        <v>0</v>
      </c>
      <c r="P179" s="32" t="n">
        <v>0</v>
      </c>
      <c r="Q179" s="32" t="n">
        <v>0</v>
      </c>
      <c r="R179" s="32" t="n">
        <v>0</v>
      </c>
      <c r="S179" s="32" t="n">
        <v>0</v>
      </c>
    </row>
    <row r="180" ht="22" customHeight="1">
      <c r="A180" s="2" t="str">
        <v>People.P23.RV</v>
      </c>
      <c r="B180" s="6" t="str">
        <v>P23 employer pension contribution (RV)</v>
      </c>
      <c r="C180" s="2" t="str">
        <v>EUR</v>
      </c>
      <c r="D180" s="2" t="str">
        <v>SUM</v>
      </c>
      <c r="E180" s="32">
        <f>SUM(H180:S180)</f>
        <v>0</v>
      </c>
      <c r="F180" s="6" t="str">
        <v>D10 People!H282 (P23.RV), Base, frozen 13 October 2026</v>
      </c>
      <c r="G180" s="2"/>
      <c r="H180" s="32" t="n">
        <v>0</v>
      </c>
      <c r="I180" s="32" t="n">
        <v>0</v>
      </c>
      <c r="J180" s="32" t="n">
        <v>0</v>
      </c>
      <c r="K180" s="32" t="n">
        <v>0</v>
      </c>
      <c r="L180" s="32" t="n">
        <v>0</v>
      </c>
      <c r="M180" s="32" t="n">
        <v>0</v>
      </c>
      <c r="N180" s="32" t="n">
        <v>0</v>
      </c>
      <c r="O180" s="32" t="n">
        <v>0</v>
      </c>
      <c r="P180" s="32" t="n">
        <v>0</v>
      </c>
      <c r="Q180" s="32" t="n">
        <v>0</v>
      </c>
      <c r="R180" s="32" t="n">
        <v>0</v>
      </c>
      <c r="S180" s="32" t="n">
        <v>0</v>
      </c>
    </row>
    <row r="181" ht="28" customHeight="1">
      <c r="A181" s="2" t="str">
        <v>People.P23.AV</v>
      </c>
      <c r="B181" s="6" t="str">
        <v>P23 employer unemployment contribution (AV)</v>
      </c>
      <c r="C181" s="2" t="str">
        <v>EUR</v>
      </c>
      <c r="D181" s="2" t="str">
        <v>SUM</v>
      </c>
      <c r="E181" s="32">
        <f>SUM(H181:S181)</f>
        <v>0</v>
      </c>
      <c r="F181" s="6" t="str">
        <v>D10 People!H283 (P23.AV), Base, frozen 13 October 2026</v>
      </c>
      <c r="G181" s="2"/>
      <c r="H181" s="32" t="n">
        <v>0</v>
      </c>
      <c r="I181" s="32" t="n">
        <v>0</v>
      </c>
      <c r="J181" s="32" t="n">
        <v>0</v>
      </c>
      <c r="K181" s="32" t="n">
        <v>0</v>
      </c>
      <c r="L181" s="32" t="n">
        <v>0</v>
      </c>
      <c r="M181" s="32" t="n">
        <v>0</v>
      </c>
      <c r="N181" s="32" t="n">
        <v>0</v>
      </c>
      <c r="O181" s="32" t="n">
        <v>0</v>
      </c>
      <c r="P181" s="32" t="n">
        <v>0</v>
      </c>
      <c r="Q181" s="32" t="n">
        <v>0</v>
      </c>
      <c r="R181" s="32" t="n">
        <v>0</v>
      </c>
      <c r="S181" s="32" t="n">
        <v>0</v>
      </c>
    </row>
    <row r="182" ht="22" customHeight="1">
      <c r="A182" s="2" t="str">
        <v>People.P23.KV</v>
      </c>
      <c r="B182" s="6" t="str">
        <v>P23 employer health contribution (KV)</v>
      </c>
      <c r="C182" s="2" t="str">
        <v>EUR</v>
      </c>
      <c r="D182" s="2" t="str">
        <v>SUM</v>
      </c>
      <c r="E182" s="32">
        <f>SUM(H182:S182)</f>
        <v>0</v>
      </c>
      <c r="F182" s="6" t="str">
        <v>D10 People!H284 (P23.KV), Base, frozen 13 October 2026</v>
      </c>
      <c r="G182" s="2"/>
      <c r="H182" s="32" t="n">
        <v>0</v>
      </c>
      <c r="I182" s="32" t="n">
        <v>0</v>
      </c>
      <c r="J182" s="32" t="n">
        <v>0</v>
      </c>
      <c r="K182" s="32" t="n">
        <v>0</v>
      </c>
      <c r="L182" s="32" t="n">
        <v>0</v>
      </c>
      <c r="M182" s="32" t="n">
        <v>0</v>
      </c>
      <c r="N182" s="32" t="n">
        <v>0</v>
      </c>
      <c r="O182" s="32" t="n">
        <v>0</v>
      </c>
      <c r="P182" s="32" t="n">
        <v>0</v>
      </c>
      <c r="Q182" s="32" t="n">
        <v>0</v>
      </c>
      <c r="R182" s="32" t="n">
        <v>0</v>
      </c>
      <c r="S182" s="32" t="n">
        <v>0</v>
      </c>
    </row>
    <row r="183" ht="22" customHeight="1">
      <c r="A183" s="2" t="str">
        <v>People.P23.PV</v>
      </c>
      <c r="B183" s="6" t="str">
        <v>P23 employer care contribution (PV)</v>
      </c>
      <c r="C183" s="2" t="str">
        <v>EUR</v>
      </c>
      <c r="D183" s="2" t="str">
        <v>SUM</v>
      </c>
      <c r="E183" s="32">
        <f>SUM(H183:S183)</f>
        <v>0</v>
      </c>
      <c r="F183" s="6" t="str">
        <v>D10 People!H285 (P23.PV), Base, frozen 13 October 2026</v>
      </c>
      <c r="G183" s="2"/>
      <c r="H183" s="32" t="n">
        <v>0</v>
      </c>
      <c r="I183" s="32" t="n">
        <v>0</v>
      </c>
      <c r="J183" s="32" t="n">
        <v>0</v>
      </c>
      <c r="K183" s="32" t="n">
        <v>0</v>
      </c>
      <c r="L183" s="32" t="n">
        <v>0</v>
      </c>
      <c r="M183" s="32" t="n">
        <v>0</v>
      </c>
      <c r="N183" s="32" t="n">
        <v>0</v>
      </c>
      <c r="O183" s="32" t="n">
        <v>0</v>
      </c>
      <c r="P183" s="32" t="n">
        <v>0</v>
      </c>
      <c r="Q183" s="32" t="n">
        <v>0</v>
      </c>
      <c r="R183" s="32" t="n">
        <v>0</v>
      </c>
      <c r="S183" s="32" t="n">
        <v>0</v>
      </c>
    </row>
    <row r="184" ht="22" customHeight="1">
      <c r="A184" s="2" t="str">
        <v>People.P23.U1</v>
      </c>
      <c r="B184" s="6" t="str">
        <v>P23 U1 sick-pay levy</v>
      </c>
      <c r="C184" s="2" t="str">
        <v>EUR</v>
      </c>
      <c r="D184" s="2" t="str">
        <v>SUM</v>
      </c>
      <c r="E184" s="32">
        <f>SUM(H184:S184)</f>
        <v>0</v>
      </c>
      <c r="F184" s="6" t="str">
        <v>D10 People!H286 (P23.U1), Base, frozen 13 October 2026</v>
      </c>
      <c r="G184" s="2"/>
      <c r="H184" s="32" t="n">
        <v>0</v>
      </c>
      <c r="I184" s="32" t="n">
        <v>0</v>
      </c>
      <c r="J184" s="32" t="n">
        <v>0</v>
      </c>
      <c r="K184" s="32" t="n">
        <v>0</v>
      </c>
      <c r="L184" s="32" t="n">
        <v>0</v>
      </c>
      <c r="M184" s="32" t="n">
        <v>0</v>
      </c>
      <c r="N184" s="32" t="n">
        <v>0</v>
      </c>
      <c r="O184" s="32" t="n">
        <v>0</v>
      </c>
      <c r="P184" s="32" t="n">
        <v>0</v>
      </c>
      <c r="Q184" s="32" t="n">
        <v>0</v>
      </c>
      <c r="R184" s="32" t="n">
        <v>0</v>
      </c>
      <c r="S184" s="32" t="n">
        <v>0</v>
      </c>
    </row>
    <row r="185" ht="22" customHeight="1">
      <c r="A185" s="2" t="str">
        <v>People.P23.U2</v>
      </c>
      <c r="B185" s="6" t="str">
        <v>P23 U2 maternity levy</v>
      </c>
      <c r="C185" s="2" t="str">
        <v>EUR</v>
      </c>
      <c r="D185" s="2" t="str">
        <v>SUM</v>
      </c>
      <c r="E185" s="32">
        <f>SUM(H185:S185)</f>
        <v>0</v>
      </c>
      <c r="F185" s="6" t="str">
        <v>D10 People!H287 (P23.U2), Base, frozen 13 October 2026</v>
      </c>
      <c r="G185" s="2"/>
      <c r="H185" s="32" t="n">
        <v>0</v>
      </c>
      <c r="I185" s="32" t="n">
        <v>0</v>
      </c>
      <c r="J185" s="32" t="n">
        <v>0</v>
      </c>
      <c r="K185" s="32" t="n">
        <v>0</v>
      </c>
      <c r="L185" s="32" t="n">
        <v>0</v>
      </c>
      <c r="M185" s="32" t="n">
        <v>0</v>
      </c>
      <c r="N185" s="32" t="n">
        <v>0</v>
      </c>
      <c r="O185" s="32" t="n">
        <v>0</v>
      </c>
      <c r="P185" s="32" t="n">
        <v>0</v>
      </c>
      <c r="Q185" s="32" t="n">
        <v>0</v>
      </c>
      <c r="R185" s="32" t="n">
        <v>0</v>
      </c>
      <c r="S185" s="32" t="n">
        <v>0</v>
      </c>
    </row>
    <row r="186" ht="22" customHeight="1">
      <c r="A186" s="2" t="str">
        <v>People.P23.INSOLV</v>
      </c>
      <c r="B186" s="6" t="str">
        <v>P23 insolvency levy</v>
      </c>
      <c r="C186" s="2" t="str">
        <v>EUR</v>
      </c>
      <c r="D186" s="2" t="str">
        <v>SUM</v>
      </c>
      <c r="E186" s="32">
        <f>SUM(H186:S186)</f>
        <v>0</v>
      </c>
      <c r="F186" s="6" t="str">
        <v>D10 People!H288 (P23.INSOLV), Base, frozen 13 October 2026</v>
      </c>
      <c r="G186" s="2"/>
      <c r="H186" s="32" t="n">
        <v>0</v>
      </c>
      <c r="I186" s="32" t="n">
        <v>0</v>
      </c>
      <c r="J186" s="32" t="n">
        <v>0</v>
      </c>
      <c r="K186" s="32" t="n">
        <v>0</v>
      </c>
      <c r="L186" s="32" t="n">
        <v>0</v>
      </c>
      <c r="M186" s="32" t="n">
        <v>0</v>
      </c>
      <c r="N186" s="32" t="n">
        <v>0</v>
      </c>
      <c r="O186" s="32" t="n">
        <v>0</v>
      </c>
      <c r="P186" s="32" t="n">
        <v>0</v>
      </c>
      <c r="Q186" s="32" t="n">
        <v>0</v>
      </c>
      <c r="R186" s="32" t="n">
        <v>0</v>
      </c>
      <c r="S186" s="32" t="n">
        <v>0</v>
      </c>
    </row>
    <row r="187" ht="22" customHeight="1">
      <c r="A187" s="2" t="str">
        <v>People.P23.BG</v>
      </c>
      <c r="B187" s="6" t="str">
        <v>P23 accident insurance (BG)</v>
      </c>
      <c r="C187" s="2" t="str">
        <v>EUR</v>
      </c>
      <c r="D187" s="2" t="str">
        <v>SUM</v>
      </c>
      <c r="E187" s="32">
        <f>SUM(H187:S187)</f>
        <v>0</v>
      </c>
      <c r="F187" s="6" t="str">
        <v>D10 People!H289 (P23.BG), Base, frozen 13 October 2026</v>
      </c>
      <c r="G187" s="2"/>
      <c r="H187" s="32" t="n">
        <v>0</v>
      </c>
      <c r="I187" s="32" t="n">
        <v>0</v>
      </c>
      <c r="J187" s="32" t="n">
        <v>0</v>
      </c>
      <c r="K187" s="32" t="n">
        <v>0</v>
      </c>
      <c r="L187" s="32" t="n">
        <v>0</v>
      </c>
      <c r="M187" s="32" t="n">
        <v>0</v>
      </c>
      <c r="N187" s="32" t="n">
        <v>0</v>
      </c>
      <c r="O187" s="32" t="n">
        <v>0</v>
      </c>
      <c r="P187" s="32" t="n">
        <v>0</v>
      </c>
      <c r="Q187" s="32" t="n">
        <v>0</v>
      </c>
      <c r="R187" s="32" t="n">
        <v>0</v>
      </c>
      <c r="S187" s="32" t="n">
        <v>0</v>
      </c>
    </row>
    <row r="188" ht="22" customHeight="1">
      <c r="A188" s="2" t="str">
        <v>People.P23.RECRUIT</v>
      </c>
      <c r="B188" s="6" t="str">
        <v>P23 recruiting cost</v>
      </c>
      <c r="C188" s="2" t="str">
        <v>EUR</v>
      </c>
      <c r="D188" s="2" t="str">
        <v>SUM</v>
      </c>
      <c r="E188" s="32">
        <f>SUM(H188:S188)</f>
        <v>0</v>
      </c>
      <c r="F188" s="6" t="str">
        <v>D10 People!H292 (P23.RECRUIT), Base, frozen 13 October 2026</v>
      </c>
      <c r="G188" s="2"/>
      <c r="H188" s="32" t="n">
        <v>0</v>
      </c>
      <c r="I188" s="32" t="n">
        <v>0</v>
      </c>
      <c r="J188" s="32" t="n">
        <v>0</v>
      </c>
      <c r="K188" s="32" t="n">
        <v>0</v>
      </c>
      <c r="L188" s="32" t="n">
        <v>0</v>
      </c>
      <c r="M188" s="32" t="n">
        <v>0</v>
      </c>
      <c r="N188" s="32" t="n">
        <v>0</v>
      </c>
      <c r="O188" s="32" t="n">
        <v>0</v>
      </c>
      <c r="P188" s="32" t="n">
        <v>0</v>
      </c>
      <c r="Q188" s="32" t="n">
        <v>0</v>
      </c>
      <c r="R188" s="32" t="n">
        <v>0</v>
      </c>
      <c r="S188" s="32" t="n">
        <v>0</v>
      </c>
    </row>
    <row r="189" ht="22" customHeight="1">
      <c r="A189" s="2" t="str">
        <v>People.P23.SOFTWARE</v>
      </c>
      <c r="B189" s="6" t="str">
        <v>P23 software cost</v>
      </c>
      <c r="C189" s="2" t="str">
        <v>EUR</v>
      </c>
      <c r="D189" s="2" t="str">
        <v>SUM</v>
      </c>
      <c r="E189" s="32">
        <f>SUM(H189:S189)</f>
        <v>0</v>
      </c>
      <c r="F189" s="6" t="str">
        <v>D10 People!H293 (P23.SOFTWARE), Base, frozen 13 October 2026</v>
      </c>
      <c r="G189" s="2"/>
      <c r="H189" s="32" t="n">
        <v>0</v>
      </c>
      <c r="I189" s="32" t="n">
        <v>0</v>
      </c>
      <c r="J189" s="32" t="n">
        <v>0</v>
      </c>
      <c r="K189" s="32" t="n">
        <v>0</v>
      </c>
      <c r="L189" s="32" t="n">
        <v>0</v>
      </c>
      <c r="M189" s="32" t="n">
        <v>0</v>
      </c>
      <c r="N189" s="32" t="n">
        <v>0</v>
      </c>
      <c r="O189" s="32" t="n">
        <v>0</v>
      </c>
      <c r="P189" s="32" t="n">
        <v>0</v>
      </c>
      <c r="Q189" s="32" t="n">
        <v>0</v>
      </c>
      <c r="R189" s="32" t="n">
        <v>0</v>
      </c>
      <c r="S189" s="32" t="n">
        <v>0</v>
      </c>
    </row>
    <row r="190" ht="22" customHeight="1">
      <c r="A190" s="2" t="str">
        <v>Capex.P23.DEPRECIATION</v>
      </c>
      <c r="B190" s="6" t="str">
        <v>P23 IT equipment depreciation</v>
      </c>
      <c r="C190" s="2" t="str">
        <v>EUR</v>
      </c>
      <c r="D190" s="2" t="str">
        <v>SUM</v>
      </c>
      <c r="E190" s="32">
        <f>SUM(H190:S190)</f>
        <v>0</v>
      </c>
      <c r="F190" s="6" t="str">
        <v>D10 Capex!H90 (P23.DEPRECIATION), Base, frozen 13 October 2026</v>
      </c>
      <c r="G190" s="2"/>
      <c r="H190" s="32" t="n">
        <v>0</v>
      </c>
      <c r="I190" s="32" t="n">
        <v>0</v>
      </c>
      <c r="J190" s="32" t="n">
        <v>0</v>
      </c>
      <c r="K190" s="32" t="n">
        <v>0</v>
      </c>
      <c r="L190" s="32" t="n">
        <v>0</v>
      </c>
      <c r="M190" s="32" t="n">
        <v>0</v>
      </c>
      <c r="N190" s="32" t="n">
        <v>0</v>
      </c>
      <c r="O190" s="32" t="n">
        <v>0</v>
      </c>
      <c r="P190" s="32" t="n">
        <v>0</v>
      </c>
      <c r="Q190" s="32" t="n">
        <v>0</v>
      </c>
      <c r="R190" s="32" t="n">
        <v>0</v>
      </c>
      <c r="S190" s="32" t="n">
        <v>0</v>
      </c>
    </row>
    <row r="191" ht="22" customHeight="1">
      <c r="A191" s="2" t="str">
        <v>People.P25.SALARY</v>
      </c>
      <c r="B191" s="6" t="str">
        <v>P25 gross salary</v>
      </c>
      <c r="C191" s="2" t="str">
        <v>EUR</v>
      </c>
      <c r="D191" s="2" t="str">
        <v>SUM</v>
      </c>
      <c r="E191" s="32">
        <f>SUM(H191:S191)</f>
        <v>0</v>
      </c>
      <c r="F191" s="6" t="str">
        <v>D10 People!H299 (P25.SALARY), Base, frozen 13 October 2026</v>
      </c>
      <c r="G191" s="2"/>
      <c r="H191" s="32" t="n">
        <v>0</v>
      </c>
      <c r="I191" s="32" t="n">
        <v>0</v>
      </c>
      <c r="J191" s="32" t="n">
        <v>0</v>
      </c>
      <c r="K191" s="32" t="n">
        <v>0</v>
      </c>
      <c r="L191" s="32" t="n">
        <v>0</v>
      </c>
      <c r="M191" s="32" t="n">
        <v>0</v>
      </c>
      <c r="N191" s="32" t="n">
        <v>0</v>
      </c>
      <c r="O191" s="32" t="n">
        <v>0</v>
      </c>
      <c r="P191" s="32" t="n">
        <v>0</v>
      </c>
      <c r="Q191" s="32" t="n">
        <v>0</v>
      </c>
      <c r="R191" s="32" t="n">
        <v>0</v>
      </c>
      <c r="S191" s="32" t="n">
        <v>0</v>
      </c>
    </row>
    <row r="192" ht="22" customHeight="1">
      <c r="A192" s="2" t="str">
        <v>People.P25.RV</v>
      </c>
      <c r="B192" s="6" t="str">
        <v>P25 employer pension contribution (RV)</v>
      </c>
      <c r="C192" s="2" t="str">
        <v>EUR</v>
      </c>
      <c r="D192" s="2" t="str">
        <v>SUM</v>
      </c>
      <c r="E192" s="32">
        <f>SUM(H192:S192)</f>
        <v>0</v>
      </c>
      <c r="F192" s="6" t="str">
        <v>D10 People!H300 (P25.RV), Base, frozen 13 October 2026</v>
      </c>
      <c r="G192" s="2"/>
      <c r="H192" s="32" t="n">
        <v>0</v>
      </c>
      <c r="I192" s="32" t="n">
        <v>0</v>
      </c>
      <c r="J192" s="32" t="n">
        <v>0</v>
      </c>
      <c r="K192" s="32" t="n">
        <v>0</v>
      </c>
      <c r="L192" s="32" t="n">
        <v>0</v>
      </c>
      <c r="M192" s="32" t="n">
        <v>0</v>
      </c>
      <c r="N192" s="32" t="n">
        <v>0</v>
      </c>
      <c r="O192" s="32" t="n">
        <v>0</v>
      </c>
      <c r="P192" s="32" t="n">
        <v>0</v>
      </c>
      <c r="Q192" s="32" t="n">
        <v>0</v>
      </c>
      <c r="R192" s="32" t="n">
        <v>0</v>
      </c>
      <c r="S192" s="32" t="n">
        <v>0</v>
      </c>
    </row>
    <row r="193" ht="28" customHeight="1">
      <c r="A193" s="2" t="str">
        <v>People.P25.AV</v>
      </c>
      <c r="B193" s="6" t="str">
        <v>P25 employer unemployment contribution (AV)</v>
      </c>
      <c r="C193" s="2" t="str">
        <v>EUR</v>
      </c>
      <c r="D193" s="2" t="str">
        <v>SUM</v>
      </c>
      <c r="E193" s="32">
        <f>SUM(H193:S193)</f>
        <v>0</v>
      </c>
      <c r="F193" s="6" t="str">
        <v>D10 People!H301 (P25.AV), Base, frozen 13 October 2026</v>
      </c>
      <c r="G193" s="2"/>
      <c r="H193" s="32" t="n">
        <v>0</v>
      </c>
      <c r="I193" s="32" t="n">
        <v>0</v>
      </c>
      <c r="J193" s="32" t="n">
        <v>0</v>
      </c>
      <c r="K193" s="32" t="n">
        <v>0</v>
      </c>
      <c r="L193" s="32" t="n">
        <v>0</v>
      </c>
      <c r="M193" s="32" t="n">
        <v>0</v>
      </c>
      <c r="N193" s="32" t="n">
        <v>0</v>
      </c>
      <c r="O193" s="32" t="n">
        <v>0</v>
      </c>
      <c r="P193" s="32" t="n">
        <v>0</v>
      </c>
      <c r="Q193" s="32" t="n">
        <v>0</v>
      </c>
      <c r="R193" s="32" t="n">
        <v>0</v>
      </c>
      <c r="S193" s="32" t="n">
        <v>0</v>
      </c>
    </row>
    <row r="194" ht="22" customHeight="1">
      <c r="A194" s="2" t="str">
        <v>People.P25.KV</v>
      </c>
      <c r="B194" s="6" t="str">
        <v>P25 employer health contribution (KV)</v>
      </c>
      <c r="C194" s="2" t="str">
        <v>EUR</v>
      </c>
      <c r="D194" s="2" t="str">
        <v>SUM</v>
      </c>
      <c r="E194" s="32">
        <f>SUM(H194:S194)</f>
        <v>0</v>
      </c>
      <c r="F194" s="6" t="str">
        <v>D10 People!H302 (P25.KV), Base, frozen 13 October 2026</v>
      </c>
      <c r="G194" s="2"/>
      <c r="H194" s="32" t="n">
        <v>0</v>
      </c>
      <c r="I194" s="32" t="n">
        <v>0</v>
      </c>
      <c r="J194" s="32" t="n">
        <v>0</v>
      </c>
      <c r="K194" s="32" t="n">
        <v>0</v>
      </c>
      <c r="L194" s="32" t="n">
        <v>0</v>
      </c>
      <c r="M194" s="32" t="n">
        <v>0</v>
      </c>
      <c r="N194" s="32" t="n">
        <v>0</v>
      </c>
      <c r="O194" s="32" t="n">
        <v>0</v>
      </c>
      <c r="P194" s="32" t="n">
        <v>0</v>
      </c>
      <c r="Q194" s="32" t="n">
        <v>0</v>
      </c>
      <c r="R194" s="32" t="n">
        <v>0</v>
      </c>
      <c r="S194" s="32" t="n">
        <v>0</v>
      </c>
    </row>
    <row r="195" ht="22" customHeight="1">
      <c r="A195" s="2" t="str">
        <v>People.P25.PV</v>
      </c>
      <c r="B195" s="6" t="str">
        <v>P25 employer care contribution (PV)</v>
      </c>
      <c r="C195" s="2" t="str">
        <v>EUR</v>
      </c>
      <c r="D195" s="2" t="str">
        <v>SUM</v>
      </c>
      <c r="E195" s="32">
        <f>SUM(H195:S195)</f>
        <v>0</v>
      </c>
      <c r="F195" s="6" t="str">
        <v>D10 People!H303 (P25.PV), Base, frozen 13 October 2026</v>
      </c>
      <c r="G195" s="2"/>
      <c r="H195" s="32" t="n">
        <v>0</v>
      </c>
      <c r="I195" s="32" t="n">
        <v>0</v>
      </c>
      <c r="J195" s="32" t="n">
        <v>0</v>
      </c>
      <c r="K195" s="32" t="n">
        <v>0</v>
      </c>
      <c r="L195" s="32" t="n">
        <v>0</v>
      </c>
      <c r="M195" s="32" t="n">
        <v>0</v>
      </c>
      <c r="N195" s="32" t="n">
        <v>0</v>
      </c>
      <c r="O195" s="32" t="n">
        <v>0</v>
      </c>
      <c r="P195" s="32" t="n">
        <v>0</v>
      </c>
      <c r="Q195" s="32" t="n">
        <v>0</v>
      </c>
      <c r="R195" s="32" t="n">
        <v>0</v>
      </c>
      <c r="S195" s="32" t="n">
        <v>0</v>
      </c>
    </row>
    <row r="196" ht="22" customHeight="1">
      <c r="A196" s="2" t="str">
        <v>People.P25.U1</v>
      </c>
      <c r="B196" s="6" t="str">
        <v>P25 U1 sick-pay levy</v>
      </c>
      <c r="C196" s="2" t="str">
        <v>EUR</v>
      </c>
      <c r="D196" s="2" t="str">
        <v>SUM</v>
      </c>
      <c r="E196" s="32">
        <f>SUM(H196:S196)</f>
        <v>0</v>
      </c>
      <c r="F196" s="6" t="str">
        <v>D10 People!H304 (P25.U1), Base, frozen 13 October 2026</v>
      </c>
      <c r="G196" s="2"/>
      <c r="H196" s="32" t="n">
        <v>0</v>
      </c>
      <c r="I196" s="32" t="n">
        <v>0</v>
      </c>
      <c r="J196" s="32" t="n">
        <v>0</v>
      </c>
      <c r="K196" s="32" t="n">
        <v>0</v>
      </c>
      <c r="L196" s="32" t="n">
        <v>0</v>
      </c>
      <c r="M196" s="32" t="n">
        <v>0</v>
      </c>
      <c r="N196" s="32" t="n">
        <v>0</v>
      </c>
      <c r="O196" s="32" t="n">
        <v>0</v>
      </c>
      <c r="P196" s="32" t="n">
        <v>0</v>
      </c>
      <c r="Q196" s="32" t="n">
        <v>0</v>
      </c>
      <c r="R196" s="32" t="n">
        <v>0</v>
      </c>
      <c r="S196" s="32" t="n">
        <v>0</v>
      </c>
    </row>
    <row r="197" ht="22" customHeight="1">
      <c r="A197" s="2" t="str">
        <v>People.P25.U2</v>
      </c>
      <c r="B197" s="6" t="str">
        <v>P25 U2 maternity levy</v>
      </c>
      <c r="C197" s="2" t="str">
        <v>EUR</v>
      </c>
      <c r="D197" s="2" t="str">
        <v>SUM</v>
      </c>
      <c r="E197" s="32">
        <f>SUM(H197:S197)</f>
        <v>0</v>
      </c>
      <c r="F197" s="6" t="str">
        <v>D10 People!H305 (P25.U2), Base, frozen 13 October 2026</v>
      </c>
      <c r="G197" s="2"/>
      <c r="H197" s="32" t="n">
        <v>0</v>
      </c>
      <c r="I197" s="32" t="n">
        <v>0</v>
      </c>
      <c r="J197" s="32" t="n">
        <v>0</v>
      </c>
      <c r="K197" s="32" t="n">
        <v>0</v>
      </c>
      <c r="L197" s="32" t="n">
        <v>0</v>
      </c>
      <c r="M197" s="32" t="n">
        <v>0</v>
      </c>
      <c r="N197" s="32" t="n">
        <v>0</v>
      </c>
      <c r="O197" s="32" t="n">
        <v>0</v>
      </c>
      <c r="P197" s="32" t="n">
        <v>0</v>
      </c>
      <c r="Q197" s="32" t="n">
        <v>0</v>
      </c>
      <c r="R197" s="32" t="n">
        <v>0</v>
      </c>
      <c r="S197" s="32" t="n">
        <v>0</v>
      </c>
    </row>
    <row r="198" ht="22" customHeight="1">
      <c r="A198" s="2" t="str">
        <v>People.P25.INSOLV</v>
      </c>
      <c r="B198" s="6" t="str">
        <v>P25 insolvency levy</v>
      </c>
      <c r="C198" s="2" t="str">
        <v>EUR</v>
      </c>
      <c r="D198" s="2" t="str">
        <v>SUM</v>
      </c>
      <c r="E198" s="32">
        <f>SUM(H198:S198)</f>
        <v>0</v>
      </c>
      <c r="F198" s="6" t="str">
        <v>D10 People!H306 (P25.INSOLV), Base, frozen 13 October 2026</v>
      </c>
      <c r="G198" s="2"/>
      <c r="H198" s="32" t="n">
        <v>0</v>
      </c>
      <c r="I198" s="32" t="n">
        <v>0</v>
      </c>
      <c r="J198" s="32" t="n">
        <v>0</v>
      </c>
      <c r="K198" s="32" t="n">
        <v>0</v>
      </c>
      <c r="L198" s="32" t="n">
        <v>0</v>
      </c>
      <c r="M198" s="32" t="n">
        <v>0</v>
      </c>
      <c r="N198" s="32" t="n">
        <v>0</v>
      </c>
      <c r="O198" s="32" t="n">
        <v>0</v>
      </c>
      <c r="P198" s="32" t="n">
        <v>0</v>
      </c>
      <c r="Q198" s="32" t="n">
        <v>0</v>
      </c>
      <c r="R198" s="32" t="n">
        <v>0</v>
      </c>
      <c r="S198" s="32" t="n">
        <v>0</v>
      </c>
    </row>
    <row r="199" ht="22" customHeight="1">
      <c r="A199" s="2" t="str">
        <v>People.P25.BG</v>
      </c>
      <c r="B199" s="6" t="str">
        <v>P25 accident insurance (BG)</v>
      </c>
      <c r="C199" s="2" t="str">
        <v>EUR</v>
      </c>
      <c r="D199" s="2" t="str">
        <v>SUM</v>
      </c>
      <c r="E199" s="32">
        <f>SUM(H199:S199)</f>
        <v>0</v>
      </c>
      <c r="F199" s="6" t="str">
        <v>D10 People!H307 (P25.BG), Base, frozen 13 October 2026</v>
      </c>
      <c r="G199" s="2"/>
      <c r="H199" s="32" t="n">
        <v>0</v>
      </c>
      <c r="I199" s="32" t="n">
        <v>0</v>
      </c>
      <c r="J199" s="32" t="n">
        <v>0</v>
      </c>
      <c r="K199" s="32" t="n">
        <v>0</v>
      </c>
      <c r="L199" s="32" t="n">
        <v>0</v>
      </c>
      <c r="M199" s="32" t="n">
        <v>0</v>
      </c>
      <c r="N199" s="32" t="n">
        <v>0</v>
      </c>
      <c r="O199" s="32" t="n">
        <v>0</v>
      </c>
      <c r="P199" s="32" t="n">
        <v>0</v>
      </c>
      <c r="Q199" s="32" t="n">
        <v>0</v>
      </c>
      <c r="R199" s="32" t="n">
        <v>0</v>
      </c>
      <c r="S199" s="32" t="n">
        <v>0</v>
      </c>
    </row>
    <row r="200" ht="22" customHeight="1">
      <c r="A200" s="2" t="str">
        <v>People.P25.RECRUIT</v>
      </c>
      <c r="B200" s="6" t="str">
        <v>P25 recruiting cost</v>
      </c>
      <c r="C200" s="2" t="str">
        <v>EUR</v>
      </c>
      <c r="D200" s="2" t="str">
        <v>SUM</v>
      </c>
      <c r="E200" s="32">
        <f>SUM(H200:S200)</f>
        <v>0</v>
      </c>
      <c r="F200" s="6" t="str">
        <v>D10 People!H310 (P25.RECRUIT), Base, frozen 13 October 2026</v>
      </c>
      <c r="G200" s="2"/>
      <c r="H200" s="32" t="n">
        <v>0</v>
      </c>
      <c r="I200" s="32" t="n">
        <v>0</v>
      </c>
      <c r="J200" s="32" t="n">
        <v>0</v>
      </c>
      <c r="K200" s="32" t="n">
        <v>0</v>
      </c>
      <c r="L200" s="32" t="n">
        <v>0</v>
      </c>
      <c r="M200" s="32" t="n">
        <v>0</v>
      </c>
      <c r="N200" s="32" t="n">
        <v>0</v>
      </c>
      <c r="O200" s="32" t="n">
        <v>0</v>
      </c>
      <c r="P200" s="32" t="n">
        <v>0</v>
      </c>
      <c r="Q200" s="32" t="n">
        <v>0</v>
      </c>
      <c r="R200" s="32" t="n">
        <v>0</v>
      </c>
      <c r="S200" s="32" t="n">
        <v>0</v>
      </c>
    </row>
    <row r="201" ht="22" customHeight="1">
      <c r="A201" s="2" t="str">
        <v>People.P25.SOFTWARE</v>
      </c>
      <c r="B201" s="6" t="str">
        <v>P25 software cost</v>
      </c>
      <c r="C201" s="2" t="str">
        <v>EUR</v>
      </c>
      <c r="D201" s="2" t="str">
        <v>SUM</v>
      </c>
      <c r="E201" s="32">
        <f>SUM(H201:S201)</f>
        <v>0</v>
      </c>
      <c r="F201" s="6" t="str">
        <v>D10 People!H311 (P25.SOFTWARE), Base, frozen 13 October 2026</v>
      </c>
      <c r="G201" s="2"/>
      <c r="H201" s="32" t="n">
        <v>0</v>
      </c>
      <c r="I201" s="32" t="n">
        <v>0</v>
      </c>
      <c r="J201" s="32" t="n">
        <v>0</v>
      </c>
      <c r="K201" s="32" t="n">
        <v>0</v>
      </c>
      <c r="L201" s="32" t="n">
        <v>0</v>
      </c>
      <c r="M201" s="32" t="n">
        <v>0</v>
      </c>
      <c r="N201" s="32" t="n">
        <v>0</v>
      </c>
      <c r="O201" s="32" t="n">
        <v>0</v>
      </c>
      <c r="P201" s="32" t="n">
        <v>0</v>
      </c>
      <c r="Q201" s="32" t="n">
        <v>0</v>
      </c>
      <c r="R201" s="32" t="n">
        <v>0</v>
      </c>
      <c r="S201" s="32" t="n">
        <v>0</v>
      </c>
    </row>
    <row r="202" ht="22" customHeight="1">
      <c r="A202" s="2" t="str">
        <v>Capex.P25.DEPRECIATION</v>
      </c>
      <c r="B202" s="6" t="str">
        <v>P25 IT equipment depreciation</v>
      </c>
      <c r="C202" s="2" t="str">
        <v>EUR</v>
      </c>
      <c r="D202" s="2" t="str">
        <v>SUM</v>
      </c>
      <c r="E202" s="32">
        <f>SUM(H202:S202)</f>
        <v>0</v>
      </c>
      <c r="F202" s="6" t="str">
        <v>D10 Capex!H95 (P25.DEPRECIATION), Base, frozen 13 October 2026</v>
      </c>
      <c r="G202" s="2"/>
      <c r="H202" s="32" t="n">
        <v>0</v>
      </c>
      <c r="I202" s="32" t="n">
        <v>0</v>
      </c>
      <c r="J202" s="32" t="n">
        <v>0</v>
      </c>
      <c r="K202" s="32" t="n">
        <v>0</v>
      </c>
      <c r="L202" s="32" t="n">
        <v>0</v>
      </c>
      <c r="M202" s="32" t="n">
        <v>0</v>
      </c>
      <c r="N202" s="32" t="n">
        <v>0</v>
      </c>
      <c r="O202" s="32" t="n">
        <v>0</v>
      </c>
      <c r="P202" s="32" t="n">
        <v>0</v>
      </c>
      <c r="Q202" s="32" t="n">
        <v>0</v>
      </c>
      <c r="R202" s="32" t="n">
        <v>0</v>
      </c>
      <c r="S202" s="32" t="n">
        <v>0</v>
      </c>
    </row>
    <row r="203" ht="22" customHeight="1">
      <c r="A203" s="2" t="str">
        <v>PnL.PNL.R1</v>
      </c>
      <c r="B203" s="6" t="str">
        <v>Revenue: subscriptions (R1)</v>
      </c>
      <c r="C203" s="2" t="str">
        <v>EUR</v>
      </c>
      <c r="D203" s="2" t="str">
        <v>SUM</v>
      </c>
      <c r="E203" s="32">
        <f>SUM(H203:S203)</f>
        <v>5880.88602235639</v>
      </c>
      <c r="F203" s="6" t="str">
        <v>D10 PnL!H11 (PNL.R1), Base, frozen 13 October 2026</v>
      </c>
      <c r="G203" s="2"/>
      <c r="H203" s="32" t="n">
        <v>0</v>
      </c>
      <c r="I203" s="32" t="n">
        <v>0</v>
      </c>
      <c r="J203" s="32" t="n">
        <v>0</v>
      </c>
      <c r="K203" s="32" t="n">
        <v>0</v>
      </c>
      <c r="L203" s="32" t="n">
        <v>0</v>
      </c>
      <c r="M203" s="32" t="n">
        <v>0</v>
      </c>
      <c r="N203" s="32" t="n">
        <v>0</v>
      </c>
      <c r="O203" s="32" t="n">
        <v>0</v>
      </c>
      <c r="P203" s="32" t="n">
        <v>0</v>
      </c>
      <c r="Q203" s="32" t="n">
        <v>1070.0495742857142</v>
      </c>
      <c r="R203" s="32" t="n">
        <v>1963.150451806689</v>
      </c>
      <c r="S203" s="32" t="n">
        <v>2847.685996263986</v>
      </c>
    </row>
    <row r="204" ht="22" customHeight="1">
      <c r="A204" s="2" t="str">
        <v>PnL.PNL.R2</v>
      </c>
      <c r="B204" s="6" t="str">
        <v>Revenue: copy-trading fees (R2)</v>
      </c>
      <c r="C204" s="2" t="str">
        <v>EUR</v>
      </c>
      <c r="D204" s="2" t="str">
        <v>SUM</v>
      </c>
      <c r="E204" s="32">
        <f>SUM(H204:S204)</f>
        <v>0</v>
      </c>
      <c r="F204" s="6" t="str">
        <v>D10 PnL!H12 (PNL.R2), Base, frozen 13 October 2026</v>
      </c>
      <c r="G204" s="2"/>
      <c r="H204" s="32" t="n">
        <v>0</v>
      </c>
      <c r="I204" s="32" t="n">
        <v>0</v>
      </c>
      <c r="J204" s="32" t="n">
        <v>0</v>
      </c>
      <c r="K204" s="32" t="n">
        <v>0</v>
      </c>
      <c r="L204" s="32" t="n">
        <v>0</v>
      </c>
      <c r="M204" s="32" t="n">
        <v>0</v>
      </c>
      <c r="N204" s="32" t="n">
        <v>0</v>
      </c>
      <c r="O204" s="32" t="n">
        <v>0</v>
      </c>
      <c r="P204" s="32" t="n">
        <v>0</v>
      </c>
      <c r="Q204" s="32" t="n">
        <v>0</v>
      </c>
      <c r="R204" s="32" t="n">
        <v>0</v>
      </c>
      <c r="S204" s="32" t="n">
        <v>0</v>
      </c>
    </row>
    <row r="205" ht="28" customHeight="1">
      <c r="A205" s="2" t="str">
        <v>PnL.PNL.R3</v>
      </c>
      <c r="B205" s="6" t="str">
        <v>Revenue: exchange rebates (R3, switched off)</v>
      </c>
      <c r="C205" s="2" t="str">
        <v>EUR</v>
      </c>
      <c r="D205" s="2" t="str">
        <v>SUM</v>
      </c>
      <c r="E205" s="32">
        <f>SUM(H205:S205)</f>
        <v>0</v>
      </c>
      <c r="F205" s="6" t="str">
        <v>D10 PnL!H13 (PNL.R3), Base, frozen 13 October 2026</v>
      </c>
      <c r="G205" s="2"/>
      <c r="H205" s="32" t="n">
        <v>0</v>
      </c>
      <c r="I205" s="32" t="n">
        <v>0</v>
      </c>
      <c r="J205" s="32" t="n">
        <v>0</v>
      </c>
      <c r="K205" s="32" t="n">
        <v>0</v>
      </c>
      <c r="L205" s="32" t="n">
        <v>0</v>
      </c>
      <c r="M205" s="32" t="n">
        <v>0</v>
      </c>
      <c r="N205" s="32" t="n">
        <v>0</v>
      </c>
      <c r="O205" s="32" t="n">
        <v>0</v>
      </c>
      <c r="P205" s="32" t="n">
        <v>0</v>
      </c>
      <c r="Q205" s="32" t="n">
        <v>0</v>
      </c>
      <c r="R205" s="32" t="n">
        <v>0</v>
      </c>
      <c r="S205" s="32" t="n">
        <v>0</v>
      </c>
    </row>
    <row r="206" ht="22" customHeight="1">
      <c r="A206" s="2" t="str">
        <v>B2B.B2B.SEAT_REV</v>
      </c>
      <c r="B206" s="6" t="str">
        <v>Revenue: B2B licence seats</v>
      </c>
      <c r="C206" s="2" t="str">
        <v>EUR</v>
      </c>
      <c r="D206" s="2" t="str">
        <v>SUM</v>
      </c>
      <c r="E206" s="32">
        <f>SUM(H206:S206)</f>
        <v>0</v>
      </c>
      <c r="F206" s="6" t="str">
        <v>D10 B2B!H15 (B2B.SEAT_REV), Base, frozen 13 October 2026</v>
      </c>
      <c r="G206" s="2"/>
      <c r="H206" s="32" t="n">
        <v>0</v>
      </c>
      <c r="I206" s="32" t="n">
        <v>0</v>
      </c>
      <c r="J206" s="32" t="n">
        <v>0</v>
      </c>
      <c r="K206" s="32" t="n">
        <v>0</v>
      </c>
      <c r="L206" s="32" t="n">
        <v>0</v>
      </c>
      <c r="M206" s="32" t="n">
        <v>0</v>
      </c>
      <c r="N206" s="32" t="n">
        <v>0</v>
      </c>
      <c r="O206" s="32" t="n">
        <v>0</v>
      </c>
      <c r="P206" s="32" t="n">
        <v>0</v>
      </c>
      <c r="Q206" s="32" t="n">
        <v>0</v>
      </c>
      <c r="R206" s="32" t="n">
        <v>0</v>
      </c>
      <c r="S206" s="32" t="n">
        <v>0</v>
      </c>
    </row>
    <row r="207" ht="22" customHeight="1">
      <c r="A207" s="2" t="str">
        <v>B2B.B2B.ONBOARD_REV</v>
      </c>
      <c r="B207" s="6" t="str">
        <v>Revenue: B2B onboarding fees</v>
      </c>
      <c r="C207" s="2" t="str">
        <v>EUR</v>
      </c>
      <c r="D207" s="2" t="str">
        <v>SUM</v>
      </c>
      <c r="E207" s="32">
        <f>SUM(H207:S207)</f>
        <v>0</v>
      </c>
      <c r="F207" s="6" t="str">
        <v>D10 B2B!H17 (B2B.ONBOARD_REV), Base, frozen 13 October 2026</v>
      </c>
      <c r="G207" s="2"/>
      <c r="H207" s="32" t="n">
        <v>0</v>
      </c>
      <c r="I207" s="32" t="n">
        <v>0</v>
      </c>
      <c r="J207" s="32" t="n">
        <v>0</v>
      </c>
      <c r="K207" s="32" t="n">
        <v>0</v>
      </c>
      <c r="L207" s="32" t="n">
        <v>0</v>
      </c>
      <c r="M207" s="32" t="n">
        <v>0</v>
      </c>
      <c r="N207" s="32" t="n">
        <v>0</v>
      </c>
      <c r="O207" s="32" t="n">
        <v>0</v>
      </c>
      <c r="P207" s="32" t="n">
        <v>0</v>
      </c>
      <c r="Q207" s="32" t="n">
        <v>0</v>
      </c>
      <c r="R207" s="32" t="n">
        <v>0</v>
      </c>
      <c r="S207" s="32" t="n">
        <v>0</v>
      </c>
    </row>
    <row r="208" ht="22" customHeight="1">
      <c r="A208" s="2" t="str">
        <v>Funding.FUND.NOTE_EXPENSE</v>
      </c>
      <c r="B208" s="6" t="str">
        <v>Interest expense, convertible note</v>
      </c>
      <c r="C208" s="2" t="str">
        <v>EUR</v>
      </c>
      <c r="D208" s="2" t="str">
        <v>SUM</v>
      </c>
      <c r="E208" s="32">
        <f>SUM(H208:S208)</f>
        <v>29166.666666666668</v>
      </c>
      <c r="F208" s="6" t="str">
        <v>D10 Funding!H46 (FUND.NOTE_EXPENSE), Base, frozen 13 October 2026</v>
      </c>
      <c r="G208" s="2"/>
      <c r="H208" s="32" t="n">
        <v>4166.666666666667</v>
      </c>
      <c r="I208" s="32" t="n">
        <v>4166.666666666667</v>
      </c>
      <c r="J208" s="32" t="n">
        <v>4166.666666666667</v>
      </c>
      <c r="K208" s="32" t="n">
        <v>4166.666666666667</v>
      </c>
      <c r="L208" s="32" t="n">
        <v>4166.666666666667</v>
      </c>
      <c r="M208" s="32" t="n">
        <v>4166.666666666667</v>
      </c>
      <c r="N208" s="32" t="n">
        <v>4166.666666666667</v>
      </c>
      <c r="O208" s="32" t="n">
        <v>0</v>
      </c>
      <c r="P208" s="32" t="n">
        <v>0</v>
      </c>
      <c r="Q208" s="32" t="n">
        <v>0</v>
      </c>
      <c r="R208" s="32" t="n">
        <v>0</v>
      </c>
      <c r="S208" s="32" t="n">
        <v>0</v>
      </c>
    </row>
    <row r="209" ht="22" customHeight="1">
      <c r="A209" s="2" t="str">
        <v>PnL.PNL.DEP_INTEREST</v>
      </c>
      <c r="B209" s="6" t="str">
        <v>Interest income on deposits</v>
      </c>
      <c r="C209" s="2" t="str">
        <v>EUR</v>
      </c>
      <c r="D209" s="2" t="str">
        <v>SUM</v>
      </c>
      <c r="E209" s="32">
        <f>SUM(H209:S209)</f>
        <v>26844.91748302429</v>
      </c>
      <c r="F209" s="6" t="str">
        <v>D10 PnL!H23 (PNL.DEP_INTEREST), Base, frozen 13 October 2026</v>
      </c>
      <c r="G209" s="2"/>
      <c r="H209" s="32" t="n">
        <v>0</v>
      </c>
      <c r="I209" s="32" t="n">
        <v>1255.7951734375</v>
      </c>
      <c r="J209" s="32" t="n">
        <v>1173.567740382238</v>
      </c>
      <c r="K209" s="32" t="n">
        <v>1087.1965188077158</v>
      </c>
      <c r="L209" s="32" t="n">
        <v>979.8132066437256</v>
      </c>
      <c r="M209" s="32" t="n">
        <v>828.9255757712936</v>
      </c>
      <c r="N209" s="32" t="n">
        <v>691.219710360271</v>
      </c>
      <c r="O209" s="32" t="n">
        <v>567.7279626174845</v>
      </c>
      <c r="P209" s="32" t="n">
        <v>5367.33526269002</v>
      </c>
      <c r="Q209" s="32" t="n">
        <v>5183.925070012646</v>
      </c>
      <c r="R209" s="32" t="n">
        <v>4980.470055255518</v>
      </c>
      <c r="S209" s="32" t="n">
        <v>4728.941207045876</v>
      </c>
    </row>
    <row r="210" ht="22" customHeight="1">
      <c r="A210" s="2" t="str">
        <v>Tax.TAX.KST</v>
      </c>
      <c r="B210" s="6" t="str">
        <v>Corporate income tax (KSt)</v>
      </c>
      <c r="C210" s="2" t="str">
        <v>EUR</v>
      </c>
      <c r="D210" s="2" t="str">
        <v>SUM</v>
      </c>
      <c r="E210" s="32">
        <f>SUM(H210:S210)</f>
        <v>0</v>
      </c>
      <c r="F210" s="6" t="str">
        <v>D10 Tax!H27 (TAX.KST), Base, frozen 13 October 2026</v>
      </c>
      <c r="G210" s="2"/>
      <c r="H210" s="32" t="n">
        <v>0</v>
      </c>
      <c r="I210" s="32" t="n">
        <v>0</v>
      </c>
      <c r="J210" s="32" t="n">
        <v>0</v>
      </c>
      <c r="K210" s="32" t="n">
        <v>0</v>
      </c>
      <c r="L210" s="32" t="n">
        <v>0</v>
      </c>
      <c r="M210" s="32" t="n">
        <v>0</v>
      </c>
      <c r="N210" s="32" t="n">
        <v>0</v>
      </c>
      <c r="O210" s="32" t="n">
        <v>0</v>
      </c>
      <c r="P210" s="32" t="n">
        <v>0</v>
      </c>
      <c r="Q210" s="32" t="n">
        <v>0</v>
      </c>
      <c r="R210" s="32" t="n">
        <v>0</v>
      </c>
      <c r="S210" s="32" t="n">
        <v>0</v>
      </c>
    </row>
    <row r="211" ht="22" customHeight="1">
      <c r="A211" s="2" t="str">
        <v>Tax.TAX.SOLI</v>
      </c>
      <c r="B211" s="6" t="str">
        <v>Solidarity surcharge</v>
      </c>
      <c r="C211" s="2" t="str">
        <v>EUR</v>
      </c>
      <c r="D211" s="2" t="str">
        <v>SUM</v>
      </c>
      <c r="E211" s="32">
        <f>SUM(H211:S211)</f>
        <v>0</v>
      </c>
      <c r="F211" s="6" t="str">
        <v>D10 Tax!H34 (TAX.SOLI), Base, frozen 13 October 2026</v>
      </c>
      <c r="G211" s="2"/>
      <c r="H211" s="32" t="n">
        <v>0</v>
      </c>
      <c r="I211" s="32" t="n">
        <v>0</v>
      </c>
      <c r="J211" s="32" t="n">
        <v>0</v>
      </c>
      <c r="K211" s="32" t="n">
        <v>0</v>
      </c>
      <c r="L211" s="32" t="n">
        <v>0</v>
      </c>
      <c r="M211" s="32" t="n">
        <v>0</v>
      </c>
      <c r="N211" s="32" t="n">
        <v>0</v>
      </c>
      <c r="O211" s="32" t="n">
        <v>0</v>
      </c>
      <c r="P211" s="32" t="n">
        <v>0</v>
      </c>
      <c r="Q211" s="32" t="n">
        <v>0</v>
      </c>
      <c r="R211" s="32" t="n">
        <v>0</v>
      </c>
      <c r="S211" s="32" t="n">
        <v>0</v>
      </c>
    </row>
    <row r="212" ht="22" customHeight="1">
      <c r="A212" s="2" t="str">
        <v>Tax.TAX.GEWST</v>
      </c>
      <c r="B212" s="6" t="str">
        <v>Trade tax (GewSt)</v>
      </c>
      <c r="C212" s="2" t="str">
        <v>EUR</v>
      </c>
      <c r="D212" s="2" t="str">
        <v>SUM</v>
      </c>
      <c r="E212" s="32">
        <f>SUM(H212:S212)</f>
        <v>0</v>
      </c>
      <c r="F212" s="6" t="str">
        <v>D10 Tax!H41 (TAX.GEWST), Base, frozen 13 October 2026</v>
      </c>
      <c r="G212" s="2"/>
      <c r="H212" s="32" t="n">
        <v>0</v>
      </c>
      <c r="I212" s="32" t="n">
        <v>0</v>
      </c>
      <c r="J212" s="32" t="n">
        <v>0</v>
      </c>
      <c r="K212" s="32" t="n">
        <v>0</v>
      </c>
      <c r="L212" s="32" t="n">
        <v>0</v>
      </c>
      <c r="M212" s="32" t="n">
        <v>0</v>
      </c>
      <c r="N212" s="32" t="n">
        <v>0</v>
      </c>
      <c r="O212" s="32" t="n">
        <v>0</v>
      </c>
      <c r="P212" s="32" t="n">
        <v>0</v>
      </c>
      <c r="Q212" s="32" t="n">
        <v>0</v>
      </c>
      <c r="R212" s="32" t="n">
        <v>0</v>
      </c>
      <c r="S212" s="32" t="n">
        <v>0</v>
      </c>
    </row>
    <row r="213" ht="22" customHeight="1">
      <c r="A213" s="2" t="str">
        <v>Opex.OPX.DESK</v>
      </c>
      <c r="B213" s="6" t="str">
        <v>Coworking desks</v>
      </c>
      <c r="C213" s="2" t="str">
        <v>EUR</v>
      </c>
      <c r="D213" s="2" t="str">
        <v>SUM</v>
      </c>
      <c r="E213" s="32">
        <f>SUM(H213:S213)</f>
        <v>31096</v>
      </c>
      <c r="F213" s="6" t="str">
        <v>D10 Opex!H12 (OPX.DESK), Base, frozen 13 October 2026</v>
      </c>
      <c r="G213" s="2"/>
      <c r="H213" s="32" t="n">
        <v>897</v>
      </c>
      <c r="I213" s="32" t="n">
        <v>1196</v>
      </c>
      <c r="J213" s="32" t="n">
        <v>1495</v>
      </c>
      <c r="K213" s="32" t="n">
        <v>2093</v>
      </c>
      <c r="L213" s="32" t="n">
        <v>2392</v>
      </c>
      <c r="M213" s="32" t="n">
        <v>2392</v>
      </c>
      <c r="N213" s="32" t="n">
        <v>2392</v>
      </c>
      <c r="O213" s="32" t="n">
        <v>2990</v>
      </c>
      <c r="P213" s="32" t="n">
        <v>3588</v>
      </c>
      <c r="Q213" s="32" t="n">
        <v>3887</v>
      </c>
      <c r="R213" s="32" t="n">
        <v>3887</v>
      </c>
      <c r="S213" s="32" t="n">
        <v>3887</v>
      </c>
    </row>
    <row r="214" ht="22" customHeight="1">
      <c r="A214" s="2" t="str">
        <v>Opex.OPX.OFFICE</v>
      </c>
      <c r="B214" s="6" t="str">
        <v>Office rent</v>
      </c>
      <c r="C214" s="2" t="str">
        <v>EUR</v>
      </c>
      <c r="D214" s="2" t="str">
        <v>SUM</v>
      </c>
      <c r="E214" s="32">
        <f>SUM(H214:S214)</f>
        <v>0</v>
      </c>
      <c r="F214" s="6" t="str">
        <v>D10 Opex!H13 (OPX.OFFICE), Base, frozen 13 October 2026</v>
      </c>
      <c r="G214" s="2"/>
      <c r="H214" s="32" t="n">
        <v>0</v>
      </c>
      <c r="I214" s="32" t="n">
        <v>0</v>
      </c>
      <c r="J214" s="32" t="n">
        <v>0</v>
      </c>
      <c r="K214" s="32" t="n">
        <v>0</v>
      </c>
      <c r="L214" s="32" t="n">
        <v>0</v>
      </c>
      <c r="M214" s="32" t="n">
        <v>0</v>
      </c>
      <c r="N214" s="32" t="n">
        <v>0</v>
      </c>
      <c r="O214" s="32" t="n">
        <v>0</v>
      </c>
      <c r="P214" s="32" t="n">
        <v>0</v>
      </c>
      <c r="Q214" s="32" t="n">
        <v>0</v>
      </c>
      <c r="R214" s="32" t="n">
        <v>0</v>
      </c>
      <c r="S214" s="32" t="n">
        <v>0</v>
      </c>
    </row>
    <row r="215" ht="22" customHeight="1">
      <c r="A215" s="2" t="str">
        <v>Opex.OPX.BRAND</v>
      </c>
      <c r="B215" s="6" t="str">
        <v>Brand and public relations</v>
      </c>
      <c r="C215" s="2" t="str">
        <v>EUR</v>
      </c>
      <c r="D215" s="2" t="str">
        <v>SUM</v>
      </c>
      <c r="E215" s="32">
        <f>SUM(H215:S215)</f>
        <v>15000</v>
      </c>
      <c r="F215" s="6" t="str">
        <v>D10 Opex!H14 (OPX.BRAND), Base, frozen 13 October 2026</v>
      </c>
      <c r="G215" s="2"/>
      <c r="H215" s="32" t="n">
        <v>0</v>
      </c>
      <c r="I215" s="32" t="n">
        <v>0</v>
      </c>
      <c r="J215" s="32" t="n">
        <v>0</v>
      </c>
      <c r="K215" s="32" t="n">
        <v>0</v>
      </c>
      <c r="L215" s="32" t="n">
        <v>0</v>
      </c>
      <c r="M215" s="32" t="n">
        <v>0</v>
      </c>
      <c r="N215" s="32" t="n">
        <v>0</v>
      </c>
      <c r="O215" s="32" t="n">
        <v>0</v>
      </c>
      <c r="P215" s="32" t="n">
        <v>0</v>
      </c>
      <c r="Q215" s="32" t="n">
        <v>5000</v>
      </c>
      <c r="R215" s="32" t="n">
        <v>5000</v>
      </c>
      <c r="S215" s="32" t="n">
        <v>5000</v>
      </c>
    </row>
    <row r="216" ht="22" customHeight="1">
      <c r="A216" s="2" t="str">
        <v>Opex.OPX.CONTEST</v>
      </c>
      <c r="B216" s="6" t="str">
        <v>Lead-trader contests</v>
      </c>
      <c r="C216" s="2" t="str">
        <v>EUR</v>
      </c>
      <c r="D216" s="2" t="str">
        <v>SUM</v>
      </c>
      <c r="E216" s="32">
        <f>SUM(H216:S216)</f>
        <v>15000</v>
      </c>
      <c r="F216" s="6" t="str">
        <v>D10 Opex!H15 (OPX.CONTEST), Base, frozen 13 October 2026</v>
      </c>
      <c r="G216" s="2"/>
      <c r="H216" s="32" t="n">
        <v>0</v>
      </c>
      <c r="I216" s="32" t="n">
        <v>0</v>
      </c>
      <c r="J216" s="32" t="n">
        <v>0</v>
      </c>
      <c r="K216" s="32" t="n">
        <v>0</v>
      </c>
      <c r="L216" s="32" t="n">
        <v>0</v>
      </c>
      <c r="M216" s="32" t="n">
        <v>0</v>
      </c>
      <c r="N216" s="32" t="n">
        <v>0</v>
      </c>
      <c r="O216" s="32" t="n">
        <v>0</v>
      </c>
      <c r="P216" s="32" t="n">
        <v>0</v>
      </c>
      <c r="Q216" s="32" t="n">
        <v>5000</v>
      </c>
      <c r="R216" s="32" t="n">
        <v>5000</v>
      </c>
      <c r="S216" s="32" t="n">
        <v>5000</v>
      </c>
    </row>
    <row r="217" ht="22" customHeight="1">
      <c r="A217" s="2" t="str">
        <v>Opex.OPX.REFERRAL</v>
      </c>
      <c r="B217" s="6" t="str">
        <v>Referral bonuses</v>
      </c>
      <c r="C217" s="2" t="str">
        <v>EUR</v>
      </c>
      <c r="D217" s="2" t="str">
        <v>SUM</v>
      </c>
      <c r="E217" s="32">
        <f>SUM(H217:S217)</f>
        <v>291.5852727272727</v>
      </c>
      <c r="F217" s="6" t="str">
        <v>D10 Opex!H16 (OPX.REFERRAL), Base, frozen 13 October 2026</v>
      </c>
      <c r="G217" s="2"/>
      <c r="H217" s="32" t="n">
        <v>0</v>
      </c>
      <c r="I217" s="32" t="n">
        <v>0</v>
      </c>
      <c r="J217" s="32" t="n">
        <v>0</v>
      </c>
      <c r="K217" s="32" t="n">
        <v>0</v>
      </c>
      <c r="L217" s="32" t="n">
        <v>0</v>
      </c>
      <c r="M217" s="32" t="n">
        <v>0</v>
      </c>
      <c r="N217" s="32" t="n">
        <v>0</v>
      </c>
      <c r="O217" s="32" t="n">
        <v>0</v>
      </c>
      <c r="P217" s="32" t="n">
        <v>0</v>
      </c>
      <c r="Q217" s="32" t="n">
        <v>0</v>
      </c>
      <c r="R217" s="32" t="n">
        <v>114.87272727272727</v>
      </c>
      <c r="S217" s="32" t="n">
        <v>176.71254545454545</v>
      </c>
    </row>
    <row r="218" ht="28" customHeight="1">
      <c r="A218" s="2" t="str">
        <v>Opex.OPX.BOOKKEEP</v>
      </c>
      <c r="B218" s="6" t="str">
        <v>Bookkeeping and fractional finance and HR services</v>
      </c>
      <c r="C218" s="2" t="str">
        <v>EUR</v>
      </c>
      <c r="D218" s="2" t="str">
        <v>SUM</v>
      </c>
      <c r="E218" s="32">
        <f>SUM(H218:S218)</f>
        <v>6000</v>
      </c>
      <c r="F218" s="6" t="str">
        <v>D10 Opex!H17 (OPX.BOOKKEEP), Base, frozen 13 October 2026</v>
      </c>
      <c r="G218" s="2"/>
      <c r="H218" s="32" t="n">
        <v>500</v>
      </c>
      <c r="I218" s="32" t="n">
        <v>500</v>
      </c>
      <c r="J218" s="32" t="n">
        <v>500</v>
      </c>
      <c r="K218" s="32" t="n">
        <v>500</v>
      </c>
      <c r="L218" s="32" t="n">
        <v>500</v>
      </c>
      <c r="M218" s="32" t="n">
        <v>500</v>
      </c>
      <c r="N218" s="32" t="n">
        <v>500</v>
      </c>
      <c r="O218" s="32" t="n">
        <v>500</v>
      </c>
      <c r="P218" s="32" t="n">
        <v>500</v>
      </c>
      <c r="Q218" s="32" t="n">
        <v>500</v>
      </c>
      <c r="R218" s="32" t="n">
        <v>500</v>
      </c>
      <c r="S218" s="32" t="n">
        <v>500</v>
      </c>
    </row>
    <row r="219" ht="22" customHeight="1">
      <c r="A219" s="2" t="str">
        <v>Opex.OPX.PAYROLL</v>
      </c>
      <c r="B219" s="6" t="str">
        <v>Payroll service</v>
      </c>
      <c r="C219" s="2" t="str">
        <v>EUR</v>
      </c>
      <c r="D219" s="2" t="str">
        <v>SUM</v>
      </c>
      <c r="E219" s="32">
        <f>SUM(H219:S219)</f>
        <v>2600</v>
      </c>
      <c r="F219" s="6" t="str">
        <v>D10 Opex!H18 (OPX.PAYROLL), Base, frozen 13 October 2026</v>
      </c>
      <c r="G219" s="2"/>
      <c r="H219" s="32" t="n">
        <v>75</v>
      </c>
      <c r="I219" s="32" t="n">
        <v>100</v>
      </c>
      <c r="J219" s="32" t="n">
        <v>125</v>
      </c>
      <c r="K219" s="32" t="n">
        <v>175</v>
      </c>
      <c r="L219" s="32" t="n">
        <v>200</v>
      </c>
      <c r="M219" s="32" t="n">
        <v>200</v>
      </c>
      <c r="N219" s="32" t="n">
        <v>200</v>
      </c>
      <c r="O219" s="32" t="n">
        <v>250</v>
      </c>
      <c r="P219" s="32" t="n">
        <v>300</v>
      </c>
      <c r="Q219" s="32" t="n">
        <v>325</v>
      </c>
      <c r="R219" s="32" t="n">
        <v>325</v>
      </c>
      <c r="S219" s="32" t="n">
        <v>325</v>
      </c>
    </row>
    <row r="220" ht="22" customHeight="1">
      <c r="A220" s="2" t="str">
        <v>Opex.OPX.ACCOUNTS</v>
      </c>
      <c r="B220" s="6" t="str">
        <v>Annual accounts and tax returns</v>
      </c>
      <c r="C220" s="2" t="str">
        <v>EUR</v>
      </c>
      <c r="D220" s="2" t="str">
        <v>SUM</v>
      </c>
      <c r="E220" s="32">
        <f>SUM(H220:S220)</f>
        <v>4500</v>
      </c>
      <c r="F220" s="6" t="str">
        <v>D10 Opex!H19 (OPX.ACCOUNTS), Base, frozen 13 October 2026</v>
      </c>
      <c r="G220" s="2"/>
      <c r="H220" s="32" t="n">
        <v>0</v>
      </c>
      <c r="I220" s="32" t="n">
        <v>0</v>
      </c>
      <c r="J220" s="32" t="n">
        <v>0</v>
      </c>
      <c r="K220" s="32" t="n">
        <v>0</v>
      </c>
      <c r="L220" s="32" t="n">
        <v>0</v>
      </c>
      <c r="M220" s="32" t="n">
        <v>0</v>
      </c>
      <c r="N220" s="32" t="n">
        <v>0</v>
      </c>
      <c r="O220" s="32" t="n">
        <v>0</v>
      </c>
      <c r="P220" s="32" t="n">
        <v>0</v>
      </c>
      <c r="Q220" s="32" t="n">
        <v>0</v>
      </c>
      <c r="R220" s="32" t="n">
        <v>0</v>
      </c>
      <c r="S220" s="32" t="n">
        <v>4500</v>
      </c>
    </row>
    <row r="221" ht="28" customHeight="1">
      <c r="A221" s="2" t="str">
        <v>Opex.OPX.FOUNDING.REGISTER</v>
      </c>
      <c r="B221" s="6" t="str">
        <v>Founding: commercial register fee</v>
      </c>
      <c r="C221" s="2" t="str">
        <v>EUR</v>
      </c>
      <c r="D221" s="2" t="str">
        <v>SUM</v>
      </c>
      <c r="E221" s="32">
        <f>SUM(H221:S221)</f>
        <v>225</v>
      </c>
      <c r="F221" s="6" t="str">
        <v>D10 Opex!H20 (OPX.FOUNDING.REGISTER), Base, frozen 13 October 2026</v>
      </c>
      <c r="G221" s="2"/>
      <c r="H221" s="32" t="n">
        <v>225</v>
      </c>
      <c r="I221" s="32" t="n">
        <v>0</v>
      </c>
      <c r="J221" s="32" t="n">
        <v>0</v>
      </c>
      <c r="K221" s="32" t="n">
        <v>0</v>
      </c>
      <c r="L221" s="32" t="n">
        <v>0</v>
      </c>
      <c r="M221" s="32" t="n">
        <v>0</v>
      </c>
      <c r="N221" s="32" t="n">
        <v>0</v>
      </c>
      <c r="O221" s="32" t="n">
        <v>0</v>
      </c>
      <c r="P221" s="32" t="n">
        <v>0</v>
      </c>
      <c r="Q221" s="32" t="n">
        <v>0</v>
      </c>
      <c r="R221" s="32" t="n">
        <v>0</v>
      </c>
      <c r="S221" s="32" t="n">
        <v>0</v>
      </c>
    </row>
    <row r="222" ht="22" customHeight="1">
      <c r="A222" s="2" t="str">
        <v>Opex.OPX.FOUNDING.NOTARY</v>
      </c>
      <c r="B222" s="6" t="str">
        <v>Founding: notary</v>
      </c>
      <c r="C222" s="2" t="str">
        <v>EUR</v>
      </c>
      <c r="D222" s="2" t="str">
        <v>SUM</v>
      </c>
      <c r="E222" s="32">
        <f>SUM(H222:S222)</f>
        <v>819.327731092437</v>
      </c>
      <c r="F222" s="6" t="str">
        <v>D10 Opex!H21 (OPX.FOUNDING.NOTARY), Base, frozen 13 October 2026</v>
      </c>
      <c r="G222" s="2"/>
      <c r="H222" s="32" t="n">
        <v>819.327731092437</v>
      </c>
      <c r="I222" s="32" t="n">
        <v>0</v>
      </c>
      <c r="J222" s="32" t="n">
        <v>0</v>
      </c>
      <c r="K222" s="32" t="n">
        <v>0</v>
      </c>
      <c r="L222" s="32" t="n">
        <v>0</v>
      </c>
      <c r="M222" s="32" t="n">
        <v>0</v>
      </c>
      <c r="N222" s="32" t="n">
        <v>0</v>
      </c>
      <c r="O222" s="32" t="n">
        <v>0</v>
      </c>
      <c r="P222" s="32" t="n">
        <v>0</v>
      </c>
      <c r="Q222" s="32" t="n">
        <v>0</v>
      </c>
      <c r="R222" s="32" t="n">
        <v>0</v>
      </c>
      <c r="S222" s="32" t="n">
        <v>0</v>
      </c>
    </row>
    <row r="223" ht="28" customHeight="1">
      <c r="A223" s="2" t="str">
        <v>Opex.OPX.IHK</v>
      </c>
      <c r="B223" s="6" t="str">
        <v>Chamber of commerce (IHK), filings and register</v>
      </c>
      <c r="C223" s="2" t="str">
        <v>EUR</v>
      </c>
      <c r="D223" s="2" t="str">
        <v>SUM</v>
      </c>
      <c r="E223" s="32">
        <f>SUM(H223:S223)</f>
        <v>110.0</v>
      </c>
      <c r="F223" s="6" t="str">
        <v>D10 Opex!H22 (OPX.IHK), Base, frozen 13 October 2026</v>
      </c>
      <c r="G223" s="2"/>
      <c r="H223" s="32" t="n">
        <v>9.166666666666666</v>
      </c>
      <c r="I223" s="32" t="n">
        <v>9.166666666666666</v>
      </c>
      <c r="J223" s="32" t="n">
        <v>9.166666666666666</v>
      </c>
      <c r="K223" s="32" t="n">
        <v>9.166666666666666</v>
      </c>
      <c r="L223" s="32" t="n">
        <v>9.166666666666666</v>
      </c>
      <c r="M223" s="32" t="n">
        <v>9.166666666666666</v>
      </c>
      <c r="N223" s="32" t="n">
        <v>9.166666666666666</v>
      </c>
      <c r="O223" s="32" t="n">
        <v>9.166666666666666</v>
      </c>
      <c r="P223" s="32" t="n">
        <v>9.166666666666666</v>
      </c>
      <c r="Q223" s="32" t="n">
        <v>9.166666666666666</v>
      </c>
      <c r="R223" s="32" t="n">
        <v>9.166666666666666</v>
      </c>
      <c r="S223" s="32" t="n">
        <v>9.166666666666666</v>
      </c>
    </row>
    <row r="224" ht="22" customHeight="1">
      <c r="A224" s="2" t="str">
        <v>Opex.OPX.INS_PRE</v>
      </c>
      <c r="B224" s="6" t="str">
        <v>Insurance before the licence</v>
      </c>
      <c r="C224" s="2" t="str">
        <v>EUR</v>
      </c>
      <c r="D224" s="2" t="str">
        <v>SUM</v>
      </c>
      <c r="E224" s="32">
        <f>SUM(H224:S224)</f>
        <v>15000</v>
      </c>
      <c r="F224" s="6" t="str">
        <v>D10 Opex!H23 (OPX.INS_PRE), Base, frozen 13 October 2026</v>
      </c>
      <c r="G224" s="2"/>
      <c r="H224" s="32" t="n">
        <v>1250</v>
      </c>
      <c r="I224" s="32" t="n">
        <v>1250</v>
      </c>
      <c r="J224" s="32" t="n">
        <v>1250</v>
      </c>
      <c r="K224" s="32" t="n">
        <v>1250</v>
      </c>
      <c r="L224" s="32" t="n">
        <v>1250</v>
      </c>
      <c r="M224" s="32" t="n">
        <v>1250</v>
      </c>
      <c r="N224" s="32" t="n">
        <v>1250</v>
      </c>
      <c r="O224" s="32" t="n">
        <v>1250</v>
      </c>
      <c r="P224" s="32" t="n">
        <v>1250</v>
      </c>
      <c r="Q224" s="32" t="n">
        <v>1250</v>
      </c>
      <c r="R224" s="32" t="n">
        <v>1250</v>
      </c>
      <c r="S224" s="32" t="n">
        <v>1250</v>
      </c>
    </row>
    <row r="225" ht="22" customHeight="1">
      <c r="A225" s="2" t="str">
        <v>Opex.OPX.ROUND_COSTS.SEED</v>
      </c>
      <c r="B225" s="6" t="str">
        <v>Seed round legal and notary costs</v>
      </c>
      <c r="C225" s="2" t="str">
        <v>EUR</v>
      </c>
      <c r="D225" s="2" t="str">
        <v>SUM</v>
      </c>
      <c r="E225" s="32">
        <f>SUM(H225:S225)</f>
        <v>38500</v>
      </c>
      <c r="F225" s="6" t="str">
        <v>D10 Opex!H24 (OPX.ROUND_COSTS.SEED), Base, frozen 13 October 2026</v>
      </c>
      <c r="G225" s="2"/>
      <c r="H225" s="32" t="n">
        <v>0</v>
      </c>
      <c r="I225" s="32" t="n">
        <v>0</v>
      </c>
      <c r="J225" s="32" t="n">
        <v>0</v>
      </c>
      <c r="K225" s="32" t="n">
        <v>0</v>
      </c>
      <c r="L225" s="32" t="n">
        <v>0</v>
      </c>
      <c r="M225" s="32" t="n">
        <v>0</v>
      </c>
      <c r="N225" s="32" t="n">
        <v>0</v>
      </c>
      <c r="O225" s="32" t="n">
        <v>38500</v>
      </c>
      <c r="P225" s="32" t="n">
        <v>0</v>
      </c>
      <c r="Q225" s="32" t="n">
        <v>0</v>
      </c>
      <c r="R225" s="32" t="n">
        <v>0</v>
      </c>
      <c r="S225" s="32" t="n">
        <v>0</v>
      </c>
    </row>
    <row r="226" ht="22" customHeight="1">
      <c r="A226" s="2" t="str">
        <v>Opex.OPX.ROUND_COSTS.A</v>
      </c>
      <c r="B226" s="6" t="str">
        <v>Series A legal and notary costs</v>
      </c>
      <c r="C226" s="2" t="str">
        <v>EUR</v>
      </c>
      <c r="D226" s="2" t="str">
        <v>SUM</v>
      </c>
      <c r="E226" s="32">
        <f>SUM(H226:S226)</f>
        <v>0</v>
      </c>
      <c r="F226" s="6" t="str">
        <v>D10 Opex!H25 (OPX.ROUND_COSTS.A), Base, frozen 13 October 2026</v>
      </c>
      <c r="G226" s="2"/>
      <c r="H226" s="32" t="n">
        <v>0</v>
      </c>
      <c r="I226" s="32" t="n">
        <v>0</v>
      </c>
      <c r="J226" s="32" t="n">
        <v>0</v>
      </c>
      <c r="K226" s="32" t="n">
        <v>0</v>
      </c>
      <c r="L226" s="32" t="n">
        <v>0</v>
      </c>
      <c r="M226" s="32" t="n">
        <v>0</v>
      </c>
      <c r="N226" s="32" t="n">
        <v>0</v>
      </c>
      <c r="O226" s="32" t="n">
        <v>0</v>
      </c>
      <c r="P226" s="32" t="n">
        <v>0</v>
      </c>
      <c r="Q226" s="32" t="n">
        <v>0</v>
      </c>
      <c r="R226" s="32" t="n">
        <v>0</v>
      </c>
      <c r="S226" s="32" t="n">
        <v>0</v>
      </c>
    </row>
    <row r="227" ht="22" customHeight="1">
      <c r="A227" s="2" t="str">
        <v>Opex.OPX.MISC</v>
      </c>
      <c r="B227" s="6" t="str">
        <v>Travel, bank and miscellaneous costs</v>
      </c>
      <c r="C227" s="2" t="str">
        <v>EUR</v>
      </c>
      <c r="D227" s="2" t="str">
        <v>SUM</v>
      </c>
      <c r="E227" s="32">
        <f>SUM(H227:S227)</f>
        <v>48000</v>
      </c>
      <c r="F227" s="6" t="str">
        <v>D10 Opex!H26 (OPX.MISC), Base, frozen 13 October 2026</v>
      </c>
      <c r="G227" s="2"/>
      <c r="H227" s="32" t="n">
        <v>4000</v>
      </c>
      <c r="I227" s="32" t="n">
        <v>4000</v>
      </c>
      <c r="J227" s="32" t="n">
        <v>4000</v>
      </c>
      <c r="K227" s="32" t="n">
        <v>4000</v>
      </c>
      <c r="L227" s="32" t="n">
        <v>4000</v>
      </c>
      <c r="M227" s="32" t="n">
        <v>4000</v>
      </c>
      <c r="N227" s="32" t="n">
        <v>4000</v>
      </c>
      <c r="O227" s="32" t="n">
        <v>4000</v>
      </c>
      <c r="P227" s="32" t="n">
        <v>4000</v>
      </c>
      <c r="Q227" s="32" t="n">
        <v>4000</v>
      </c>
      <c r="R227" s="32" t="n">
        <v>4000</v>
      </c>
      <c r="S227" s="32" t="n">
        <v>4000</v>
      </c>
    </row>
    <row r="228" ht="28" customHeight="1">
      <c r="A228" s="2" t="str">
        <v>Opex.OPX.CONTINGENCY</v>
      </c>
      <c r="B228" s="6" t="str">
        <v>Contingency (5% of the eligible Opex base)</v>
      </c>
      <c r="C228" s="2" t="str">
        <v>EUR</v>
      </c>
      <c r="D228" s="2" t="str">
        <v>SUM</v>
      </c>
      <c r="E228" s="32">
        <f>SUM(H228:S228)</f>
        <v>14127.241386554622</v>
      </c>
      <c r="F228" s="6" t="str">
        <v>D10 Opex!H27 (OPX.CONTINGENCY), Base, frozen 13 October 2026</v>
      </c>
      <c r="G228" s="2"/>
      <c r="H228" s="32" t="n">
        <v>937.0247198879551</v>
      </c>
      <c r="I228" s="32" t="n">
        <v>923.5083333333334</v>
      </c>
      <c r="J228" s="32" t="n">
        <v>910.4583333333333</v>
      </c>
      <c r="K228" s="32" t="n">
        <v>1416.8583333333333</v>
      </c>
      <c r="L228" s="32" t="n">
        <v>1026.5583333333332</v>
      </c>
      <c r="M228" s="32" t="n">
        <v>597.5583333333333</v>
      </c>
      <c r="N228" s="32" t="n">
        <v>597.5583333333333</v>
      </c>
      <c r="O228" s="32" t="n">
        <v>3199.2083333333335</v>
      </c>
      <c r="P228" s="32" t="n">
        <v>1672.4583333333337</v>
      </c>
      <c r="Q228" s="32" t="n">
        <v>1038.9333333333334</v>
      </c>
      <c r="R228" s="32" t="n">
        <v>791.0583333333334</v>
      </c>
      <c r="S228" s="32" t="n">
        <v>1016.0583333333333</v>
      </c>
    </row>
    <row r="229" ht="22" customHeight="1">
      <c r="A229" s="2" t="str">
        <v>Opex.OPX.MARKETING</v>
      </c>
      <c r="B229" s="6" t="str">
        <v>Performance marketing</v>
      </c>
      <c r="C229" s="2" t="str">
        <v>EUR</v>
      </c>
      <c r="D229" s="2" t="str">
        <v>SUM</v>
      </c>
      <c r="E229" s="32">
        <f>SUM(H229:S229)</f>
        <v>160000</v>
      </c>
      <c r="F229" s="6" t="str">
        <v>D10 Opex!H28 (OPX.MARKETING), Base, frozen 13 October 2026</v>
      </c>
      <c r="G229" s="2"/>
      <c r="H229" s="32" t="n">
        <v>0</v>
      </c>
      <c r="I229" s="32" t="n">
        <v>0</v>
      </c>
      <c r="J229" s="32" t="n">
        <v>0</v>
      </c>
      <c r="K229" s="32" t="n">
        <v>0</v>
      </c>
      <c r="L229" s="32" t="n">
        <v>0</v>
      </c>
      <c r="M229" s="32" t="n">
        <v>0</v>
      </c>
      <c r="N229" s="32" t="n">
        <v>0</v>
      </c>
      <c r="O229" s="32" t="n">
        <v>5000</v>
      </c>
      <c r="P229" s="32" t="n">
        <v>5000</v>
      </c>
      <c r="Q229" s="32" t="n">
        <v>50000</v>
      </c>
      <c r="R229" s="32" t="n">
        <v>50000</v>
      </c>
      <c r="S229" s="32" t="n">
        <v>50000</v>
      </c>
    </row>
    <row r="230" ht="22" customHeight="1">
      <c r="A230" s="2" t="str">
        <v>COGS.COGS.PROCESSOR</v>
      </c>
      <c r="B230" s="6" t="str">
        <v>Card processing fees (web)</v>
      </c>
      <c r="C230" s="2" t="str">
        <v>EUR</v>
      </c>
      <c r="D230" s="2" t="str">
        <v>SUM</v>
      </c>
      <c r="E230" s="32">
        <f>SUM(H230:S230)</f>
        <v>206.54848024758877</v>
      </c>
      <c r="F230" s="6" t="str">
        <v>D10 COGS!H12 (COGS.PROCESSOR), Base, frozen 13 October 2026</v>
      </c>
      <c r="G230" s="2"/>
      <c r="H230" s="32" t="n">
        <v>0</v>
      </c>
      <c r="I230" s="32" t="n">
        <v>0</v>
      </c>
      <c r="J230" s="32" t="n">
        <v>0</v>
      </c>
      <c r="K230" s="32" t="n">
        <v>0</v>
      </c>
      <c r="L230" s="32" t="n">
        <v>0</v>
      </c>
      <c r="M230" s="32" t="n">
        <v>0</v>
      </c>
      <c r="N230" s="32" t="n">
        <v>0</v>
      </c>
      <c r="O230" s="32" t="n">
        <v>0</v>
      </c>
      <c r="P230" s="32" t="n">
        <v>0</v>
      </c>
      <c r="Q230" s="32" t="n">
        <v>55.95772189090909</v>
      </c>
      <c r="R230" s="32" t="n">
        <v>67.19328770373818</v>
      </c>
      <c r="S230" s="32" t="n">
        <v>83.3974706529415</v>
      </c>
    </row>
    <row r="231" ht="22" customHeight="1">
      <c r="A231" s="2" t="str">
        <v>COGS.COGS.BILLING</v>
      </c>
      <c r="B231" s="6" t="str">
        <v>Subscription billing fees (web)</v>
      </c>
      <c r="C231" s="2" t="str">
        <v>EUR</v>
      </c>
      <c r="D231" s="2" t="str">
        <v>SUM</v>
      </c>
      <c r="E231" s="32">
        <f>SUM(H231:S231)</f>
        <v>66.51169160466628</v>
      </c>
      <c r="F231" s="6" t="str">
        <v>D10 COGS!H13 (COGS.BILLING), Base, frozen 13 October 2026</v>
      </c>
      <c r="G231" s="2"/>
      <c r="H231" s="32" t="n">
        <v>0</v>
      </c>
      <c r="I231" s="32" t="n">
        <v>0</v>
      </c>
      <c r="J231" s="32" t="n">
        <v>0</v>
      </c>
      <c r="K231" s="32" t="n">
        <v>0</v>
      </c>
      <c r="L231" s="32" t="n">
        <v>0</v>
      </c>
      <c r="M231" s="32" t="n">
        <v>0</v>
      </c>
      <c r="N231" s="32" t="n">
        <v>0</v>
      </c>
      <c r="O231" s="32" t="n">
        <v>0</v>
      </c>
      <c r="P231" s="32" t="n">
        <v>0</v>
      </c>
      <c r="Q231" s="32" t="n">
        <v>19.680730821818184</v>
      </c>
      <c r="R231" s="32" t="n">
        <v>21.451959027805092</v>
      </c>
      <c r="S231" s="32" t="n">
        <v>25.379001755043003</v>
      </c>
    </row>
    <row r="232" ht="28" customHeight="1">
      <c r="A232" s="2" t="str">
        <v>Subscriptions.SUB.STORE_FEE</v>
      </c>
      <c r="B232" s="6" t="str">
        <v>App-store commission on subscriptions</v>
      </c>
      <c r="C232" s="2" t="str">
        <v>EUR</v>
      </c>
      <c r="D232" s="2" t="str">
        <v>SUM</v>
      </c>
      <c r="E232" s="32">
        <f>SUM(H232:S232)</f>
        <v>797.7943000599728</v>
      </c>
      <c r="F232" s="6" t="str">
        <v>D10 Subscriptions!H23 (SUB.STORE_FEE), Base, frozen 13 October 2026</v>
      </c>
      <c r="G232" s="2"/>
      <c r="H232" s="32" t="n">
        <v>0</v>
      </c>
      <c r="I232" s="32" t="n">
        <v>0</v>
      </c>
      <c r="J232" s="32" t="n">
        <v>0</v>
      </c>
      <c r="K232" s="32" t="n">
        <v>0</v>
      </c>
      <c r="L232" s="32" t="n">
        <v>0</v>
      </c>
      <c r="M232" s="32" t="n">
        <v>0</v>
      </c>
      <c r="N232" s="32" t="n">
        <v>0</v>
      </c>
      <c r="O232" s="32" t="n">
        <v>0</v>
      </c>
      <c r="P232" s="32" t="n">
        <v>0</v>
      </c>
      <c r="Q232" s="32" t="n">
        <v>236.06638910924374</v>
      </c>
      <c r="R232" s="32" t="n">
        <v>257.3119135087866</v>
      </c>
      <c r="S232" s="32" t="n">
        <v>304.4159974419424</v>
      </c>
    </row>
    <row r="233" ht="22" customHeight="1">
      <c r="A233" s="2" t="str">
        <v>Copy.COPY.TRADER_EXPENSE</v>
      </c>
      <c r="B233" s="6" t="str">
        <v>Lead-trader share of copy fees</v>
      </c>
      <c r="C233" s="2" t="str">
        <v>EUR</v>
      </c>
      <c r="D233" s="2" t="str">
        <v>SUM</v>
      </c>
      <c r="E233" s="32">
        <f>SUM(H233:S233)</f>
        <v>0</v>
      </c>
      <c r="F233" s="6" t="str">
        <v>D10 Copy!H15 (COPY.TRADER_EXPENSE), Base, frozen 13 October 2026</v>
      </c>
      <c r="G233" s="2"/>
      <c r="H233" s="32" t="n">
        <v>0</v>
      </c>
      <c r="I233" s="32" t="n">
        <v>0</v>
      </c>
      <c r="J233" s="32" t="n">
        <v>0</v>
      </c>
      <c r="K233" s="32" t="n">
        <v>0</v>
      </c>
      <c r="L233" s="32" t="n">
        <v>0</v>
      </c>
      <c r="M233" s="32" t="n">
        <v>0</v>
      </c>
      <c r="N233" s="32" t="n">
        <v>0</v>
      </c>
      <c r="O233" s="32" t="n">
        <v>0</v>
      </c>
      <c r="P233" s="32" t="n">
        <v>0</v>
      </c>
      <c r="Q233" s="32" t="n">
        <v>0</v>
      </c>
      <c r="R233" s="32" t="n">
        <v>0</v>
      </c>
      <c r="S233" s="32" t="n">
        <v>0</v>
      </c>
    </row>
    <row r="234" ht="28" customHeight="1">
      <c r="A234" s="2" t="str">
        <v>Copy.COPY.CONNECT_FEE</v>
      </c>
      <c r="B234" s="6" t="str">
        <v>Payout charges for lead-trader payments</v>
      </c>
      <c r="C234" s="2" t="str">
        <v>EUR</v>
      </c>
      <c r="D234" s="2" t="str">
        <v>SUM</v>
      </c>
      <c r="E234" s="32">
        <f>SUM(H234:S234)</f>
        <v>0</v>
      </c>
      <c r="F234" s="6" t="str">
        <v>D10 Copy!H5736 (COPY.CONNECT_FEE), Base, frozen 13 October 2026</v>
      </c>
      <c r="G234" s="2"/>
      <c r="H234" s="32" t="n">
        <v>0</v>
      </c>
      <c r="I234" s="32" t="n">
        <v>0</v>
      </c>
      <c r="J234" s="32" t="n">
        <v>0</v>
      </c>
      <c r="K234" s="32" t="n">
        <v>0</v>
      </c>
      <c r="L234" s="32" t="n">
        <v>0</v>
      </c>
      <c r="M234" s="32" t="n">
        <v>0</v>
      </c>
      <c r="N234" s="32" t="n">
        <v>0</v>
      </c>
      <c r="O234" s="32" t="n">
        <v>0</v>
      </c>
      <c r="P234" s="32" t="n">
        <v>0</v>
      </c>
      <c r="Q234" s="32" t="n">
        <v>0</v>
      </c>
      <c r="R234" s="32" t="n">
        <v>0</v>
      </c>
      <c r="S234" s="32" t="n">
        <v>0</v>
      </c>
    </row>
    <row r="235" ht="22" customHeight="1">
      <c r="A235" s="2" t="str">
        <v>COGS.COGS.DISPUTE</v>
      </c>
      <c r="B235" s="6" t="str">
        <v>Card disputes (amount and fee)</v>
      </c>
      <c r="C235" s="2" t="str">
        <v>EUR</v>
      </c>
      <c r="D235" s="2" t="str">
        <v>SUM</v>
      </c>
      <c r="E235" s="32">
        <f>SUM(H235:S235)</f>
        <v>43.87063312187848</v>
      </c>
      <c r="F235" s="6" t="str">
        <v>D10 COGS!H14 (COGS.DISPUTE), Base, frozen 13 October 2026</v>
      </c>
      <c r="G235" s="2"/>
      <c r="H235" s="32" t="n">
        <v>0</v>
      </c>
      <c r="I235" s="32" t="n">
        <v>0</v>
      </c>
      <c r="J235" s="32" t="n">
        <v>0</v>
      </c>
      <c r="K235" s="32" t="n">
        <v>0</v>
      </c>
      <c r="L235" s="32" t="n">
        <v>0</v>
      </c>
      <c r="M235" s="32" t="n">
        <v>0</v>
      </c>
      <c r="N235" s="32" t="n">
        <v>0</v>
      </c>
      <c r="O235" s="32" t="n">
        <v>0</v>
      </c>
      <c r="P235" s="32" t="n">
        <v>0</v>
      </c>
      <c r="Q235" s="32" t="n">
        <v>11.742933469090909</v>
      </c>
      <c r="R235" s="32" t="n">
        <v>14.287649703656726</v>
      </c>
      <c r="S235" s="32" t="n">
        <v>17.840049949130844</v>
      </c>
    </row>
    <row r="236" ht="22" customHeight="1">
      <c r="A236" s="2" t="str">
        <v>COGS.COGS.FRAUD</v>
      </c>
      <c r="B236" s="6" t="str">
        <v>Card fraud losses (web)</v>
      </c>
      <c r="C236" s="2" t="str">
        <v>EUR</v>
      </c>
      <c r="D236" s="2" t="str">
        <v>SUM</v>
      </c>
      <c r="E236" s="32">
        <f>SUM(H236:S236)</f>
        <v>7.057063226827668</v>
      </c>
      <c r="F236" s="6" t="str">
        <v>D10 COGS!H15 (COGS.FRAUD), Base, frozen 13 October 2026</v>
      </c>
      <c r="G236" s="2"/>
      <c r="H236" s="32" t="n">
        <v>0</v>
      </c>
      <c r="I236" s="32" t="n">
        <v>0</v>
      </c>
      <c r="J236" s="32" t="n">
        <v>0</v>
      </c>
      <c r="K236" s="32" t="n">
        <v>0</v>
      </c>
      <c r="L236" s="32" t="n">
        <v>0</v>
      </c>
      <c r="M236" s="32" t="n">
        <v>0</v>
      </c>
      <c r="N236" s="32" t="n">
        <v>0</v>
      </c>
      <c r="O236" s="32" t="n">
        <v>0</v>
      </c>
      <c r="P236" s="32" t="n">
        <v>0</v>
      </c>
      <c r="Q236" s="32" t="n">
        <v>1.2840594891428572</v>
      </c>
      <c r="R236" s="32" t="n">
        <v>2.355780542168027</v>
      </c>
      <c r="S236" s="32" t="n">
        <v>3.4172231955167836</v>
      </c>
    </row>
    <row r="237" ht="28" customHeight="1">
      <c r="A237" s="2" t="str">
        <v>COGS.COGS.KYC_VARIABLE</v>
      </c>
      <c r="B237" s="6" t="str">
        <v>Identity checks (KYC), per verification</v>
      </c>
      <c r="C237" s="2" t="str">
        <v>EUR</v>
      </c>
      <c r="D237" s="2" t="str">
        <v>SUM</v>
      </c>
      <c r="E237" s="32">
        <f>SUM(H237:S237)</f>
        <v>0</v>
      </c>
      <c r="F237" s="6" t="str">
        <v>D10 COGS!H17 (COGS.KYC_VARIABLE), Base, frozen 13 October 2026</v>
      </c>
      <c r="G237" s="2"/>
      <c r="H237" s="32" t="n">
        <v>0</v>
      </c>
      <c r="I237" s="32" t="n">
        <v>0</v>
      </c>
      <c r="J237" s="32" t="n">
        <v>0</v>
      </c>
      <c r="K237" s="32" t="n">
        <v>0</v>
      </c>
      <c r="L237" s="32" t="n">
        <v>0</v>
      </c>
      <c r="M237" s="32" t="n">
        <v>0</v>
      </c>
      <c r="N237" s="32" t="n">
        <v>0</v>
      </c>
      <c r="O237" s="32" t="n">
        <v>0</v>
      </c>
      <c r="P237" s="32" t="n">
        <v>0</v>
      </c>
      <c r="Q237" s="32" t="n">
        <v>0</v>
      </c>
      <c r="R237" s="32" t="n">
        <v>0</v>
      </c>
      <c r="S237" s="32" t="n">
        <v>0</v>
      </c>
    </row>
    <row r="238" ht="28" customHeight="1">
      <c r="A238" s="2" t="str">
        <v>COGS.COGS.KYC_MINIMUM</v>
      </c>
      <c r="B238" s="6" t="str">
        <v>Identity checks (KYC), minimum-fee top-up</v>
      </c>
      <c r="C238" s="2" t="str">
        <v>EUR</v>
      </c>
      <c r="D238" s="2" t="str">
        <v>SUM</v>
      </c>
      <c r="E238" s="32">
        <f>SUM(H238:S238)</f>
        <v>0</v>
      </c>
      <c r="F238" s="6" t="str">
        <v>D10 COGS!H18 (COGS.KYC_MINIMUM), Base, frozen 13 October 2026</v>
      </c>
      <c r="G238" s="2"/>
      <c r="H238" s="32" t="n">
        <v>0</v>
      </c>
      <c r="I238" s="32" t="n">
        <v>0</v>
      </c>
      <c r="J238" s="32" t="n">
        <v>0</v>
      </c>
      <c r="K238" s="32" t="n">
        <v>0</v>
      </c>
      <c r="L238" s="32" t="n">
        <v>0</v>
      </c>
      <c r="M238" s="32" t="n">
        <v>0</v>
      </c>
      <c r="N238" s="32" t="n">
        <v>0</v>
      </c>
      <c r="O238" s="32" t="n">
        <v>0</v>
      </c>
      <c r="P238" s="32" t="n">
        <v>0</v>
      </c>
      <c r="Q238" s="32" t="n">
        <v>0</v>
      </c>
      <c r="R238" s="32" t="n">
        <v>0</v>
      </c>
      <c r="S238" s="32" t="n">
        <v>0</v>
      </c>
    </row>
    <row r="239" ht="22" customHeight="1">
      <c r="A239" s="2" t="str">
        <v>COGS.COGS.CLOUD_FIXED</v>
      </c>
      <c r="B239" s="6" t="str">
        <v>Cloud hosting, fixed</v>
      </c>
      <c r="C239" s="2" t="str">
        <v>EUR</v>
      </c>
      <c r="D239" s="2" t="str">
        <v>SUM</v>
      </c>
      <c r="E239" s="32">
        <f>SUM(H239:S239)</f>
        <v>13500</v>
      </c>
      <c r="F239" s="6" t="str">
        <v>D10 COGS!H19 (COGS.CLOUD_FIXED), Base, frozen 13 October 2026</v>
      </c>
      <c r="G239" s="2"/>
      <c r="H239" s="32" t="n">
        <v>0</v>
      </c>
      <c r="I239" s="32" t="n">
        <v>0</v>
      </c>
      <c r="J239" s="32" t="n">
        <v>0</v>
      </c>
      <c r="K239" s="32" t="n">
        <v>1500</v>
      </c>
      <c r="L239" s="32" t="n">
        <v>1500</v>
      </c>
      <c r="M239" s="32" t="n">
        <v>1500</v>
      </c>
      <c r="N239" s="32" t="n">
        <v>1500</v>
      </c>
      <c r="O239" s="32" t="n">
        <v>1500</v>
      </c>
      <c r="P239" s="32" t="n">
        <v>1500</v>
      </c>
      <c r="Q239" s="32" t="n">
        <v>1500</v>
      </c>
      <c r="R239" s="32" t="n">
        <v>1500</v>
      </c>
      <c r="S239" s="32" t="n">
        <v>1500</v>
      </c>
    </row>
    <row r="240" ht="22" customHeight="1">
      <c r="A240" s="2" t="str">
        <v>COGS.COGS.CLOUD_VARIABLE</v>
      </c>
      <c r="B240" s="6" t="str">
        <v>Cloud hosting, usage-based</v>
      </c>
      <c r="C240" s="2" t="str">
        <v>EUR</v>
      </c>
      <c r="D240" s="2" t="str">
        <v>SUM</v>
      </c>
      <c r="E240" s="32">
        <f>SUM(H240:S240)</f>
        <v>524.53089</v>
      </c>
      <c r="F240" s="6" t="str">
        <v>D10 COGS!H20 (COGS.CLOUD_VARIABLE), Base, frozen 13 October 2026</v>
      </c>
      <c r="G240" s="2"/>
      <c r="H240" s="32" t="n">
        <v>0</v>
      </c>
      <c r="I240" s="32" t="n">
        <v>0</v>
      </c>
      <c r="J240" s="32" t="n">
        <v>0</v>
      </c>
      <c r="K240" s="32" t="n">
        <v>0</v>
      </c>
      <c r="L240" s="32" t="n">
        <v>0</v>
      </c>
      <c r="M240" s="32" t="n">
        <v>0</v>
      </c>
      <c r="N240" s="32" t="n">
        <v>0</v>
      </c>
      <c r="O240" s="32" t="n">
        <v>0</v>
      </c>
      <c r="P240" s="32" t="n">
        <v>0</v>
      </c>
      <c r="Q240" s="32" t="n">
        <v>114.87272727272727</v>
      </c>
      <c r="R240" s="32" t="n">
        <v>176.71254545454545</v>
      </c>
      <c r="S240" s="32" t="n">
        <v>232.94561727272728</v>
      </c>
    </row>
    <row r="241" ht="22" customHeight="1">
      <c r="A241" s="2" t="str">
        <v>COGS.COGS.MDATA</v>
      </c>
      <c r="B241" s="6" t="str">
        <v>Market data</v>
      </c>
      <c r="C241" s="2" t="str">
        <v>EUR</v>
      </c>
      <c r="D241" s="2" t="str">
        <v>SUM</v>
      </c>
      <c r="E241" s="32">
        <f>SUM(H241:S241)</f>
        <v>3905.2173913043484</v>
      </c>
      <c r="F241" s="6" t="str">
        <v>D10 COGS!H22 (COGS.MDATA), Base, frozen 13 October 2026</v>
      </c>
      <c r="G241" s="2"/>
      <c r="H241" s="32" t="n">
        <v>0</v>
      </c>
      <c r="I241" s="32" t="n">
        <v>0</v>
      </c>
      <c r="J241" s="32" t="n">
        <v>0</v>
      </c>
      <c r="K241" s="32" t="n">
        <v>433.91304347826093</v>
      </c>
      <c r="L241" s="32" t="n">
        <v>433.91304347826093</v>
      </c>
      <c r="M241" s="32" t="n">
        <v>433.91304347826093</v>
      </c>
      <c r="N241" s="32" t="n">
        <v>433.91304347826093</v>
      </c>
      <c r="O241" s="32" t="n">
        <v>433.91304347826093</v>
      </c>
      <c r="P241" s="32" t="n">
        <v>433.91304347826093</v>
      </c>
      <c r="Q241" s="32" t="n">
        <v>433.91304347826093</v>
      </c>
      <c r="R241" s="32" t="n">
        <v>433.91304347826093</v>
      </c>
      <c r="S241" s="32" t="n">
        <v>433.91304347826093</v>
      </c>
    </row>
    <row r="242" ht="22" customHeight="1">
      <c r="A242" s="2" t="str">
        <v>COGS.COGS.SUPPORT</v>
      </c>
      <c r="B242" s="6" t="str">
        <v>Outsourced first-line support</v>
      </c>
      <c r="C242" s="2" t="str">
        <v>EUR</v>
      </c>
      <c r="D242" s="2" t="str">
        <v>SUM</v>
      </c>
      <c r="E242" s="32">
        <f>SUM(H242:S242)</f>
        <v>524.53089</v>
      </c>
      <c r="F242" s="6" t="str">
        <v>D10 COGS!H21 (COGS.SUPPORT), Base, frozen 13 October 2026</v>
      </c>
      <c r="G242" s="2"/>
      <c r="H242" s="32" t="n">
        <v>0</v>
      </c>
      <c r="I242" s="32" t="n">
        <v>0</v>
      </c>
      <c r="J242" s="32" t="n">
        <v>0</v>
      </c>
      <c r="K242" s="32" t="n">
        <v>0</v>
      </c>
      <c r="L242" s="32" t="n">
        <v>0</v>
      </c>
      <c r="M242" s="32" t="n">
        <v>0</v>
      </c>
      <c r="N242" s="32" t="n">
        <v>0</v>
      </c>
      <c r="O242" s="32" t="n">
        <v>0</v>
      </c>
      <c r="P242" s="32" t="n">
        <v>0</v>
      </c>
      <c r="Q242" s="32" t="n">
        <v>114.87272727272727</v>
      </c>
      <c r="R242" s="32" t="n">
        <v>176.71254545454545</v>
      </c>
      <c r="S242" s="32" t="n">
        <v>232.94561727272725</v>
      </c>
    </row>
    <row r="243" ht="28" customHeight="1">
      <c r="A243" s="2" t="str">
        <v>Opex.OPX.REG.LEGAL_APP</v>
      </c>
      <c r="B243" s="6" t="str">
        <v>Legal and regulatory advice for the licence application</v>
      </c>
      <c r="C243" s="2" t="str">
        <v>EUR</v>
      </c>
      <c r="D243" s="2" t="str">
        <v>SUM</v>
      </c>
      <c r="E243" s="32">
        <f>SUM(H243:S243)</f>
        <v>120000</v>
      </c>
      <c r="F243" s="6" t="str">
        <v>D10 Opex!H31 (OPX.REG.LEGAL_APP), Base, frozen 13 October 2026</v>
      </c>
      <c r="G243" s="2"/>
      <c r="H243" s="32" t="n">
        <v>10000</v>
      </c>
      <c r="I243" s="32" t="n">
        <v>10000</v>
      </c>
      <c r="J243" s="32" t="n">
        <v>10000</v>
      </c>
      <c r="K243" s="32" t="n">
        <v>10000</v>
      </c>
      <c r="L243" s="32" t="n">
        <v>10000</v>
      </c>
      <c r="M243" s="32" t="n">
        <v>10000</v>
      </c>
      <c r="N243" s="32" t="n">
        <v>10000</v>
      </c>
      <c r="O243" s="32" t="n">
        <v>10000</v>
      </c>
      <c r="P243" s="32" t="n">
        <v>10000</v>
      </c>
      <c r="Q243" s="32" t="n">
        <v>10000</v>
      </c>
      <c r="R243" s="32" t="n">
        <v>10000</v>
      </c>
      <c r="S243" s="32" t="n">
        <v>10000</v>
      </c>
    </row>
    <row r="244" ht="22" customHeight="1">
      <c r="A244" s="2" t="str">
        <v>Opex.OPX.REG.BAFIN_FEE</v>
      </c>
      <c r="B244" s="6" t="str">
        <v>BaFin authorisation fee</v>
      </c>
      <c r="C244" s="2" t="str">
        <v>EUR</v>
      </c>
      <c r="D244" s="2" t="str">
        <v>SUM</v>
      </c>
      <c r="E244" s="32">
        <f>SUM(H244:S244)</f>
        <v>0</v>
      </c>
      <c r="F244" s="6" t="str">
        <v>D10 Opex!H32 (OPX.REG.BAFIN_FEE), Base, frozen 13 October 2026</v>
      </c>
      <c r="G244" s="2"/>
      <c r="H244" s="32" t="n">
        <v>0</v>
      </c>
      <c r="I244" s="32" t="n">
        <v>0</v>
      </c>
      <c r="J244" s="32" t="n">
        <v>0</v>
      </c>
      <c r="K244" s="32" t="n">
        <v>0</v>
      </c>
      <c r="L244" s="32" t="n">
        <v>0</v>
      </c>
      <c r="M244" s="32" t="n">
        <v>0</v>
      </c>
      <c r="N244" s="32" t="n">
        <v>0</v>
      </c>
      <c r="O244" s="32" t="n">
        <v>0</v>
      </c>
      <c r="P244" s="32" t="n">
        <v>0</v>
      </c>
      <c r="Q244" s="32" t="n">
        <v>0</v>
      </c>
      <c r="R244" s="32" t="n">
        <v>0</v>
      </c>
      <c r="S244" s="32" t="n">
        <v>0</v>
      </c>
    </row>
    <row r="245" ht="22" customHeight="1">
      <c r="A245" s="2" t="str">
        <v>Opex.OPX.REG.DORA_SETUP</v>
      </c>
      <c r="B245" s="6" t="str">
        <v>DORA framework set-up</v>
      </c>
      <c r="C245" s="2" t="str">
        <v>EUR</v>
      </c>
      <c r="D245" s="2" t="str">
        <v>SUM</v>
      </c>
      <c r="E245" s="32">
        <f>SUM(H245:S245)</f>
        <v>100000.0</v>
      </c>
      <c r="F245" s="6" t="str">
        <v>D10 Opex!H33 (OPX.REG.DORA_SETUP), Base, frozen 13 October 2026</v>
      </c>
      <c r="G245" s="2"/>
      <c r="H245" s="32" t="n">
        <v>0</v>
      </c>
      <c r="I245" s="32" t="n">
        <v>0</v>
      </c>
      <c r="J245" s="32" t="n">
        <v>0</v>
      </c>
      <c r="K245" s="32" t="n">
        <v>11111.111111111111</v>
      </c>
      <c r="L245" s="32" t="n">
        <v>11111.111111111111</v>
      </c>
      <c r="M245" s="32" t="n">
        <v>11111.111111111111</v>
      </c>
      <c r="N245" s="32" t="n">
        <v>11111.111111111111</v>
      </c>
      <c r="O245" s="32" t="n">
        <v>11111.111111111111</v>
      </c>
      <c r="P245" s="32" t="n">
        <v>11111.111111111111</v>
      </c>
      <c r="Q245" s="32" t="n">
        <v>11111.111111111111</v>
      </c>
      <c r="R245" s="32" t="n">
        <v>11111.111111111111</v>
      </c>
      <c r="S245" s="32" t="n">
        <v>11111.111111111111</v>
      </c>
    </row>
    <row r="246" ht="22" customHeight="1">
      <c r="A246" s="2" t="str">
        <v>Opex.OPX.REG.LEVY</v>
      </c>
      <c r="B246" s="6" t="str">
        <v>BaFin levy</v>
      </c>
      <c r="C246" s="2" t="str">
        <v>EUR</v>
      </c>
      <c r="D246" s="2" t="str">
        <v>SUM</v>
      </c>
      <c r="E246" s="32">
        <f>SUM(H246:S246)</f>
        <v>0</v>
      </c>
      <c r="F246" s="6" t="str">
        <v>D10 Opex!H34 (OPX.REG.LEVY), Base, frozen 13 October 2026</v>
      </c>
      <c r="G246" s="2"/>
      <c r="H246" s="32" t="n">
        <v>0</v>
      </c>
      <c r="I246" s="32" t="n">
        <v>0</v>
      </c>
      <c r="J246" s="32" t="n">
        <v>0</v>
      </c>
      <c r="K246" s="32" t="n">
        <v>0</v>
      </c>
      <c r="L246" s="32" t="n">
        <v>0</v>
      </c>
      <c r="M246" s="32" t="n">
        <v>0</v>
      </c>
      <c r="N246" s="32" t="n">
        <v>0</v>
      </c>
      <c r="O246" s="32" t="n">
        <v>0</v>
      </c>
      <c r="P246" s="32" t="n">
        <v>0</v>
      </c>
      <c r="Q246" s="32" t="n">
        <v>0</v>
      </c>
      <c r="R246" s="32" t="n">
        <v>0</v>
      </c>
      <c r="S246" s="32" t="n">
        <v>0</v>
      </c>
    </row>
    <row r="247" ht="22" customHeight="1">
      <c r="A247" s="2" t="str">
        <v>Opex.OPX.REG.AUDIT</v>
      </c>
      <c r="B247" s="6" t="str">
        <v>Statutory and regulatory audit</v>
      </c>
      <c r="C247" s="2" t="str">
        <v>EUR</v>
      </c>
      <c r="D247" s="2" t="str">
        <v>SUM</v>
      </c>
      <c r="E247" s="32">
        <f>SUM(H247:S247)</f>
        <v>0</v>
      </c>
      <c r="F247" s="6" t="str">
        <v>D10 Opex!H35 (OPX.REG.AUDIT), Base, frozen 13 October 2026</v>
      </c>
      <c r="G247" s="2"/>
      <c r="H247" s="32" t="n">
        <v>0</v>
      </c>
      <c r="I247" s="32" t="n">
        <v>0</v>
      </c>
      <c r="J247" s="32" t="n">
        <v>0</v>
      </c>
      <c r="K247" s="32" t="n">
        <v>0</v>
      </c>
      <c r="L247" s="32" t="n">
        <v>0</v>
      </c>
      <c r="M247" s="32" t="n">
        <v>0</v>
      </c>
      <c r="N247" s="32" t="n">
        <v>0</v>
      </c>
      <c r="O247" s="32" t="n">
        <v>0</v>
      </c>
      <c r="P247" s="32" t="n">
        <v>0</v>
      </c>
      <c r="Q247" s="32" t="n">
        <v>0</v>
      </c>
      <c r="R247" s="32" t="n">
        <v>0</v>
      </c>
      <c r="S247" s="32" t="n">
        <v>0</v>
      </c>
    </row>
    <row r="248" ht="22" customHeight="1">
      <c r="A248" s="2" t="str">
        <v>Opex.OPX.REG.INT_AUDIT</v>
      </c>
      <c r="B248" s="6" t="str">
        <v>Outsourced internal audit</v>
      </c>
      <c r="C248" s="2" t="str">
        <v>EUR</v>
      </c>
      <c r="D248" s="2" t="str">
        <v>SUM</v>
      </c>
      <c r="E248" s="32">
        <f>SUM(H248:S248)</f>
        <v>0</v>
      </c>
      <c r="F248" s="6" t="str">
        <v>D10 Opex!H36 (OPX.REG.INT_AUDIT), Base, frozen 13 October 2026</v>
      </c>
      <c r="G248" s="2"/>
      <c r="H248" s="32" t="n">
        <v>0</v>
      </c>
      <c r="I248" s="32" t="n">
        <v>0</v>
      </c>
      <c r="J248" s="32" t="n">
        <v>0</v>
      </c>
      <c r="K248" s="32" t="n">
        <v>0</v>
      </c>
      <c r="L248" s="32" t="n">
        <v>0</v>
      </c>
      <c r="M248" s="32" t="n">
        <v>0</v>
      </c>
      <c r="N248" s="32" t="n">
        <v>0</v>
      </c>
      <c r="O248" s="32" t="n">
        <v>0</v>
      </c>
      <c r="P248" s="32" t="n">
        <v>0</v>
      </c>
      <c r="Q248" s="32" t="n">
        <v>0</v>
      </c>
      <c r="R248" s="32" t="n">
        <v>0</v>
      </c>
      <c r="S248" s="32" t="n">
        <v>0</v>
      </c>
    </row>
    <row r="249" ht="22" customHeight="1">
      <c r="A249" s="2" t="str">
        <v>Opex.OPX.REG.LEGAL_RUN</v>
      </c>
      <c r="B249" s="6" t="str">
        <v>Ongoing legal advice</v>
      </c>
      <c r="C249" s="2" t="str">
        <v>EUR</v>
      </c>
      <c r="D249" s="2" t="str">
        <v>SUM</v>
      </c>
      <c r="E249" s="32">
        <f>SUM(H249:S249)</f>
        <v>0</v>
      </c>
      <c r="F249" s="6" t="str">
        <v>D10 Opex!H37 (OPX.REG.LEGAL_RUN), Base, frozen 13 October 2026</v>
      </c>
      <c r="G249" s="2"/>
      <c r="H249" s="32" t="n">
        <v>0</v>
      </c>
      <c r="I249" s="32" t="n">
        <v>0</v>
      </c>
      <c r="J249" s="32" t="n">
        <v>0</v>
      </c>
      <c r="K249" s="32" t="n">
        <v>0</v>
      </c>
      <c r="L249" s="32" t="n">
        <v>0</v>
      </c>
      <c r="M249" s="32" t="n">
        <v>0</v>
      </c>
      <c r="N249" s="32" t="n">
        <v>0</v>
      </c>
      <c r="O249" s="32" t="n">
        <v>0</v>
      </c>
      <c r="P249" s="32" t="n">
        <v>0</v>
      </c>
      <c r="Q249" s="32" t="n">
        <v>0</v>
      </c>
      <c r="R249" s="32" t="n">
        <v>0</v>
      </c>
      <c r="S249" s="32" t="n">
        <v>0</v>
      </c>
    </row>
    <row r="250" ht="22" customHeight="1">
      <c r="A250" s="2" t="str">
        <v>Opex.OPX.REG.DORA_TEST</v>
      </c>
      <c r="B250" s="6" t="str">
        <v>Penetration and resilience testing</v>
      </c>
      <c r="C250" s="2" t="str">
        <v>EUR</v>
      </c>
      <c r="D250" s="2" t="str">
        <v>SUM</v>
      </c>
      <c r="E250" s="32">
        <f>SUM(H250:S250)</f>
        <v>0</v>
      </c>
      <c r="F250" s="6" t="str">
        <v>D10 Opex!H38 (OPX.REG.DORA_TEST), Base, frozen 13 October 2026</v>
      </c>
      <c r="G250" s="2"/>
      <c r="H250" s="32" t="n">
        <v>0</v>
      </c>
      <c r="I250" s="32" t="n">
        <v>0</v>
      </c>
      <c r="J250" s="32" t="n">
        <v>0</v>
      </c>
      <c r="K250" s="32" t="n">
        <v>0</v>
      </c>
      <c r="L250" s="32" t="n">
        <v>0</v>
      </c>
      <c r="M250" s="32" t="n">
        <v>0</v>
      </c>
      <c r="N250" s="32" t="n">
        <v>0</v>
      </c>
      <c r="O250" s="32" t="n">
        <v>0</v>
      </c>
      <c r="P250" s="32" t="n">
        <v>0</v>
      </c>
      <c r="Q250" s="32" t="n">
        <v>0</v>
      </c>
      <c r="R250" s="32" t="n">
        <v>0</v>
      </c>
      <c r="S250" s="32" t="n">
        <v>0</v>
      </c>
    </row>
    <row r="251" ht="22" customHeight="1">
      <c r="A251" s="2" t="str">
        <v>Opex.OPX.REG.SURVEIL</v>
      </c>
      <c r="B251" s="6" t="str">
        <v>Market-abuse surveillance tools</v>
      </c>
      <c r="C251" s="2" t="str">
        <v>EUR</v>
      </c>
      <c r="D251" s="2" t="str">
        <v>SUM</v>
      </c>
      <c r="E251" s="32">
        <f>SUM(H251:S251)</f>
        <v>0</v>
      </c>
      <c r="F251" s="6" t="str">
        <v>D10 Opex!H39 (OPX.REG.SURVEIL), Base, frozen 13 October 2026</v>
      </c>
      <c r="G251" s="2"/>
      <c r="H251" s="32" t="n">
        <v>0</v>
      </c>
      <c r="I251" s="32" t="n">
        <v>0</v>
      </c>
      <c r="J251" s="32" t="n">
        <v>0</v>
      </c>
      <c r="K251" s="32" t="n">
        <v>0</v>
      </c>
      <c r="L251" s="32" t="n">
        <v>0</v>
      </c>
      <c r="M251" s="32" t="n">
        <v>0</v>
      </c>
      <c r="N251" s="32" t="n">
        <v>0</v>
      </c>
      <c r="O251" s="32" t="n">
        <v>0</v>
      </c>
      <c r="P251" s="32" t="n">
        <v>0</v>
      </c>
      <c r="Q251" s="32" t="n">
        <v>0</v>
      </c>
      <c r="R251" s="32" t="n">
        <v>0</v>
      </c>
      <c r="S251" s="32" t="n">
        <v>0</v>
      </c>
    </row>
    <row r="252" ht="28" customHeight="1">
      <c r="A252" s="2" t="str">
        <v>Opex.OPX.REG.INSURANCE</v>
      </c>
      <c r="B252" s="6" t="str">
        <v>Professional indemnity, D&amp;O and cyber insurance</v>
      </c>
      <c r="C252" s="2" t="str">
        <v>EUR</v>
      </c>
      <c r="D252" s="2" t="str">
        <v>SUM</v>
      </c>
      <c r="E252" s="32">
        <f>SUM(H252:S252)</f>
        <v>0</v>
      </c>
      <c r="F252" s="6" t="str">
        <v>D10 Opex!H40 (OPX.REG.INSURANCE), Base, frozen 13 October 2026</v>
      </c>
      <c r="G252" s="2"/>
      <c r="H252" s="32" t="n">
        <v>0</v>
      </c>
      <c r="I252" s="32" t="n">
        <v>0</v>
      </c>
      <c r="J252" s="32" t="n">
        <v>0</v>
      </c>
      <c r="K252" s="32" t="n">
        <v>0</v>
      </c>
      <c r="L252" s="32" t="n">
        <v>0</v>
      </c>
      <c r="M252" s="32" t="n">
        <v>0</v>
      </c>
      <c r="N252" s="32" t="n">
        <v>0</v>
      </c>
      <c r="O252" s="32" t="n">
        <v>0</v>
      </c>
      <c r="P252" s="32" t="n">
        <v>0</v>
      </c>
      <c r="Q252" s="32" t="n">
        <v>0</v>
      </c>
      <c r="R252" s="32" t="n">
        <v>0</v>
      </c>
      <c r="S252" s="32" t="n">
        <v>0</v>
      </c>
    </row>
    <row r="253" ht="28" customHeight="1">
      <c r="A253" s="2" t="str">
        <v>Opex.OPX.ROUND_COSTS.B.NOTARY</v>
      </c>
      <c r="B253" s="6" t="str">
        <v>Series B notary cost</v>
      </c>
      <c r="C253" s="2" t="str">
        <v>EUR</v>
      </c>
      <c r="D253" s="2" t="str">
        <v>SUM</v>
      </c>
      <c r="E253" s="32">
        <f>SUM(H253:S253)</f>
        <v>0</v>
      </c>
      <c r="F253" s="6" t="str">
        <v>D10 Opex!H41 (OPX.ROUND_COSTS.B.NOTARY), Base, frozen 13 October 2026</v>
      </c>
      <c r="G253" s="2"/>
      <c r="H253" s="32" t="n">
        <v>0</v>
      </c>
      <c r="I253" s="32" t="n">
        <v>0</v>
      </c>
      <c r="J253" s="32" t="n">
        <v>0</v>
      </c>
      <c r="K253" s="32" t="n">
        <v>0</v>
      </c>
      <c r="L253" s="32" t="n">
        <v>0</v>
      </c>
      <c r="M253" s="32" t="n">
        <v>0</v>
      </c>
      <c r="N253" s="32" t="n">
        <v>0</v>
      </c>
      <c r="O253" s="32" t="n">
        <v>0</v>
      </c>
      <c r="P253" s="32" t="n">
        <v>0</v>
      </c>
      <c r="Q253" s="32" t="n">
        <v>0</v>
      </c>
      <c r="R253" s="32" t="n">
        <v>0</v>
      </c>
      <c r="S253" s="32" t="n">
        <v>0</v>
      </c>
    </row>
    <row r="254" ht="28" customHeight="1">
      <c r="A254" s="2" t="str">
        <v>Opex.OPX.ROUND_COSTS.B.LEGAL</v>
      </c>
      <c r="B254" s="6" t="str">
        <v>Series B legal cost</v>
      </c>
      <c r="C254" s="2" t="str">
        <v>EUR</v>
      </c>
      <c r="D254" s="2" t="str">
        <v>SUM</v>
      </c>
      <c r="E254" s="32">
        <f>SUM(H254:S254)</f>
        <v>0</v>
      </c>
      <c r="F254" s="6" t="str">
        <v>D10 Opex!H42 (OPX.ROUND_COSTS.B.LEGAL), Base, frozen 13 October 2026</v>
      </c>
      <c r="G254" s="2"/>
      <c r="H254" s="32" t="n">
        <v>0</v>
      </c>
      <c r="I254" s="32" t="n">
        <v>0</v>
      </c>
      <c r="J254" s="32" t="n">
        <v>0</v>
      </c>
      <c r="K254" s="32" t="n">
        <v>0</v>
      </c>
      <c r="L254" s="32" t="n">
        <v>0</v>
      </c>
      <c r="M254" s="32" t="n">
        <v>0</v>
      </c>
      <c r="N254" s="32" t="n">
        <v>0</v>
      </c>
      <c r="O254" s="32" t="n">
        <v>0</v>
      </c>
      <c r="P254" s="32" t="n">
        <v>0</v>
      </c>
      <c r="Q254" s="32" t="n">
        <v>0</v>
      </c>
      <c r="R254" s="32" t="n">
        <v>0</v>
      </c>
      <c r="S254" s="32" t="n">
        <v>0</v>
      </c>
    </row>
    <row r="255" ht="22" customHeight="1">
      <c r="A255" s="2" t="str">
        <v>CashFlow.CF.OPEN_CASH</v>
      </c>
      <c r="B255" s="6" t="str">
        <v>Opening cash</v>
      </c>
      <c r="C255" s="2" t="str">
        <v>EUR</v>
      </c>
      <c r="D255" s="2" t="str">
        <v>OPEN</v>
      </c>
      <c r="E255" s="2"/>
      <c r="F255" s="6" t="str">
        <v>D10 CashFlow!H11 (CF.OPEN_CASH), Base, frozen 13 October 2026</v>
      </c>
      <c r="G255" s="2"/>
      <c r="H255" s="32" t="n">
        <v>0</v>
      </c>
      <c r="I255" s="32" t="n">
        <v>1004636.13875</v>
      </c>
      <c r="J255" s="32" t="n">
        <v>938854.1923057905</v>
      </c>
      <c r="K255" s="32" t="n">
        <v>869757.2150461727</v>
      </c>
      <c r="L255" s="32" t="n">
        <v>783850.5653149805</v>
      </c>
      <c r="M255" s="32" t="n">
        <v>663140.4606170348</v>
      </c>
      <c r="N255" s="32" t="n">
        <v>552975.7682882168</v>
      </c>
      <c r="O255" s="32" t="n">
        <v>454182.3700939877</v>
      </c>
      <c r="P255" s="32" t="n">
        <v>4293868.210152016</v>
      </c>
      <c r="Q255" s="32" t="n">
        <v>4147140.056010117</v>
      </c>
      <c r="R255" s="32" t="n">
        <v>3984376.0442044144</v>
      </c>
      <c r="S255" s="32" t="n">
        <v>3783152.9656367004</v>
      </c>
    </row>
    <row r="256" ht="22" customHeight="1">
      <c r="A256" s="2" t="str">
        <v>CashFlow.CF.CFO</v>
      </c>
      <c r="B256" s="6" t="str">
        <v>Operating cash flow</v>
      </c>
      <c r="C256" s="2" t="str">
        <v>EUR</v>
      </c>
      <c r="D256" s="2" t="str">
        <v>SUM</v>
      </c>
      <c r="E256" s="32">
        <f>SUM(H256:S256)</f>
        <v>-1350744.5269494592</v>
      </c>
      <c r="F256" s="6" t="str">
        <v>D10 CashFlow!H12 (CF.CFO), Base, frozen 13 October 2026</v>
      </c>
      <c r="G256" s="2"/>
      <c r="H256" s="32" t="n">
        <v>-20363.861249999998</v>
      </c>
      <c r="I256" s="32" t="n">
        <v>-56856.94644420956</v>
      </c>
      <c r="J256" s="32" t="n">
        <v>-66121.97725961775</v>
      </c>
      <c r="K256" s="32" t="n">
        <v>-82931.6497311923</v>
      </c>
      <c r="L256" s="32" t="n">
        <v>-114760.10469794564</v>
      </c>
      <c r="M256" s="32" t="n">
        <v>-107189.69232881806</v>
      </c>
      <c r="N256" s="32" t="n">
        <v>-98793.3981942291</v>
      </c>
      <c r="O256" s="32" t="n">
        <v>-114499.15994197191</v>
      </c>
      <c r="P256" s="32" t="n">
        <v>-140778.15414189937</v>
      </c>
      <c r="Q256" s="32" t="n">
        <v>-156814.0118057022</v>
      </c>
      <c r="R256" s="32" t="n">
        <v>-198248.07856771414</v>
      </c>
      <c r="S256" s="32" t="n">
        <v>-193387.49258615918</v>
      </c>
    </row>
    <row r="257" ht="22" customHeight="1">
      <c r="A257" s="2" t="str">
        <v>CashFlow.CF.CFI</v>
      </c>
      <c r="B257" s="6" t="str">
        <v>Investing cash flow</v>
      </c>
      <c r="C257" s="2" t="str">
        <v>EUR</v>
      </c>
      <c r="D257" s="2" t="str">
        <v>SUM</v>
      </c>
      <c r="E257" s="32">
        <f>SUM(H257:S257)</f>
        <v>-38675</v>
      </c>
      <c r="F257" s="6" t="str">
        <v>D10 CashFlow!H13 (CF.CFI), Base, frozen 13 October 2026</v>
      </c>
      <c r="G257" s="2"/>
      <c r="H257" s="32" t="n">
        <v>0</v>
      </c>
      <c r="I257" s="32" t="n">
        <v>-8925</v>
      </c>
      <c r="J257" s="32" t="n">
        <v>-2975</v>
      </c>
      <c r="K257" s="32" t="n">
        <v>-2975</v>
      </c>
      <c r="L257" s="32" t="n">
        <v>-5950</v>
      </c>
      <c r="M257" s="32" t="n">
        <v>-2975</v>
      </c>
      <c r="N257" s="32" t="n">
        <v>0</v>
      </c>
      <c r="O257" s="32" t="n">
        <v>0</v>
      </c>
      <c r="P257" s="32" t="n">
        <v>-5950</v>
      </c>
      <c r="Q257" s="32" t="n">
        <v>-5950</v>
      </c>
      <c r="R257" s="32" t="n">
        <v>-2975</v>
      </c>
      <c r="S257" s="32" t="n">
        <v>0</v>
      </c>
    </row>
    <row r="258" ht="22" customHeight="1">
      <c r="A258" s="2" t="str">
        <v>CashFlow.CF.CFF</v>
      </c>
      <c r="B258" s="6" t="str">
        <v>Financing cash flow</v>
      </c>
      <c r="C258" s="2" t="str">
        <v>EUR</v>
      </c>
      <c r="D258" s="2" t="str">
        <v>SUM</v>
      </c>
      <c r="E258" s="32">
        <f>SUM(H258:S258)</f>
        <v>4979185</v>
      </c>
      <c r="F258" s="6" t="str">
        <v>D10 CashFlow!H14 (CF.CFF), Base, frozen 13 October 2026</v>
      </c>
      <c r="G258" s="2"/>
      <c r="H258" s="32" t="n">
        <v>1025000</v>
      </c>
      <c r="I258" s="32" t="n">
        <v>0</v>
      </c>
      <c r="J258" s="32" t="n">
        <v>0</v>
      </c>
      <c r="K258" s="32" t="n">
        <v>0</v>
      </c>
      <c r="L258" s="32" t="n">
        <v>0</v>
      </c>
      <c r="M258" s="32" t="n">
        <v>0</v>
      </c>
      <c r="N258" s="32" t="n">
        <v>0</v>
      </c>
      <c r="O258" s="32" t="n">
        <v>3954185</v>
      </c>
      <c r="P258" s="32" t="n">
        <v>0</v>
      </c>
      <c r="Q258" s="32" t="n">
        <v>0</v>
      </c>
      <c r="R258" s="32" t="n">
        <v>0</v>
      </c>
      <c r="S258" s="32" t="n">
        <v>0</v>
      </c>
    </row>
    <row r="259" ht="22" customHeight="1">
      <c r="A259" s="2" t="str">
        <v>CashFlow.CF.CLOSE_CASH</v>
      </c>
      <c r="B259" s="6" t="str">
        <v>Closing cash</v>
      </c>
      <c r="C259" s="2" t="str">
        <v>EUR</v>
      </c>
      <c r="D259" s="2" t="str">
        <v>END</v>
      </c>
      <c r="E259" s="32">
        <f>S259</f>
        <v>3589765.4730505412</v>
      </c>
      <c r="F259" s="6" t="str">
        <v>D10 CashFlow!H15 (CF.CLOSE_CASH), Base, frozen 13 October 2026</v>
      </c>
      <c r="G259" s="2"/>
      <c r="H259" s="32" t="n">
        <v>1004636.13875</v>
      </c>
      <c r="I259" s="32" t="n">
        <v>938854.1923057905</v>
      </c>
      <c r="J259" s="32" t="n">
        <v>869757.2150461727</v>
      </c>
      <c r="K259" s="32" t="n">
        <v>783850.5653149805</v>
      </c>
      <c r="L259" s="32" t="n">
        <v>663140.4606170348</v>
      </c>
      <c r="M259" s="32" t="n">
        <v>552975.7682882168</v>
      </c>
      <c r="N259" s="32" t="n">
        <v>454182.3700939877</v>
      </c>
      <c r="O259" s="32" t="n">
        <v>4293868.210152016</v>
      </c>
      <c r="P259" s="32" t="n">
        <v>4147140.056010117</v>
      </c>
      <c r="Q259" s="32" t="n">
        <v>3984376.044204415</v>
      </c>
      <c r="R259" s="32" t="n">
        <v>3783152.9656367004</v>
      </c>
      <c r="S259" s="32" t="n">
        <v>3589765.4730505412</v>
      </c>
    </row>
    <row r="260" ht="28" customHeight="1">
      <c r="A260" s="2" t="str">
        <v>CashFlow.CF.NONCASH_CONVERSION</v>
      </c>
      <c r="B260" s="6" t="str">
        <v>Non-cash: note converted into shares (memo)</v>
      </c>
      <c r="C260" s="2" t="str">
        <v>EUR</v>
      </c>
      <c r="D260" s="2" t="str">
        <v>SUM</v>
      </c>
      <c r="E260" s="32">
        <f>SUM(H260:S260)</f>
        <v>1029166.6666666666</v>
      </c>
      <c r="F260" s="6" t="str">
        <v>D10 CashFlow!H16 (CF.NONCASH_CONVERSION), Base, frozen 13 October 2026</v>
      </c>
      <c r="G260" s="2"/>
      <c r="H260" s="32" t="n">
        <v>0</v>
      </c>
      <c r="I260" s="32" t="n">
        <v>0</v>
      </c>
      <c r="J260" s="32" t="n">
        <v>0</v>
      </c>
      <c r="K260" s="32" t="n">
        <v>0</v>
      </c>
      <c r="L260" s="32" t="n">
        <v>0</v>
      </c>
      <c r="M260" s="32" t="n">
        <v>0</v>
      </c>
      <c r="N260" s="32" t="n">
        <v>0</v>
      </c>
      <c r="O260" s="32" t="n">
        <v>1029166.6666666666</v>
      </c>
      <c r="P260" s="32" t="n">
        <v>0</v>
      </c>
      <c r="Q260" s="32" t="n">
        <v>0</v>
      </c>
      <c r="R260" s="32" t="n">
        <v>0</v>
      </c>
      <c r="S260" s="32" t="n">
        <v>0</v>
      </c>
    </row>
    <row r="261" ht="22" customHeight="1">
      <c r="A261" s="2" t="str">
        <v>Capex.CAP.ADDITIONS</v>
      </c>
      <c r="B261" s="6" t="str">
        <v>Capital expenditure: additions</v>
      </c>
      <c r="C261" s="2" t="str">
        <v>EUR</v>
      </c>
      <c r="D261" s="2" t="str">
        <v>SUM</v>
      </c>
      <c r="E261" s="32">
        <f>SUM(H261:S261)</f>
        <v>32500</v>
      </c>
      <c r="F261" s="6" t="str">
        <v>D10 Capex!H11 (CAP.ADDITIONS), Base, frozen 13 October 2026</v>
      </c>
      <c r="G261" s="2"/>
      <c r="H261" s="32" t="n">
        <v>7500</v>
      </c>
      <c r="I261" s="32" t="n">
        <v>2500</v>
      </c>
      <c r="J261" s="32" t="n">
        <v>2500</v>
      </c>
      <c r="K261" s="32" t="n">
        <v>5000</v>
      </c>
      <c r="L261" s="32" t="n">
        <v>2500</v>
      </c>
      <c r="M261" s="32" t="n">
        <v>0</v>
      </c>
      <c r="N261" s="32" t="n">
        <v>0</v>
      </c>
      <c r="O261" s="32" t="n">
        <v>5000</v>
      </c>
      <c r="P261" s="32" t="n">
        <v>5000</v>
      </c>
      <c r="Q261" s="32" t="n">
        <v>2500</v>
      </c>
      <c r="R261" s="32" t="n">
        <v>0</v>
      </c>
      <c r="S261" s="32" t="n">
        <v>0</v>
      </c>
    </row>
    <row r="262" ht="22" customHeight="1">
      <c r="A262" s="2" t="str">
        <v>Capex.CAP.GROSS</v>
      </c>
      <c r="B262" s="6" t="str">
        <v>Fixed assets at cost</v>
      </c>
      <c r="C262" s="2" t="str">
        <v>EUR</v>
      </c>
      <c r="D262" s="2" t="str">
        <v>END</v>
      </c>
      <c r="E262" s="32">
        <f>S262</f>
        <v>32500</v>
      </c>
      <c r="F262" s="6" t="str">
        <v>D10 Capex!H12 (CAP.GROSS), Base, frozen 13 October 2026</v>
      </c>
      <c r="G262" s="2"/>
      <c r="H262" s="32" t="n">
        <v>7500</v>
      </c>
      <c r="I262" s="32" t="n">
        <v>10000</v>
      </c>
      <c r="J262" s="32" t="n">
        <v>12500</v>
      </c>
      <c r="K262" s="32" t="n">
        <v>17500</v>
      </c>
      <c r="L262" s="32" t="n">
        <v>20000</v>
      </c>
      <c r="M262" s="32" t="n">
        <v>20000</v>
      </c>
      <c r="N262" s="32" t="n">
        <v>20000</v>
      </c>
      <c r="O262" s="32" t="n">
        <v>25000</v>
      </c>
      <c r="P262" s="32" t="n">
        <v>30000</v>
      </c>
      <c r="Q262" s="32" t="n">
        <v>32500</v>
      </c>
      <c r="R262" s="32" t="n">
        <v>32500</v>
      </c>
      <c r="S262" s="32" t="n">
        <v>32500</v>
      </c>
    </row>
    <row r="263" ht="22" customHeight="1">
      <c r="A263" s="2" t="str">
        <v>Capex.CAP.ACC_DEP</v>
      </c>
      <c r="B263" s="6" t="str">
        <v>Accumulated depreciation</v>
      </c>
      <c r="C263" s="2" t="str">
        <v>EUR</v>
      </c>
      <c r="D263" s="2" t="str">
        <v>END</v>
      </c>
      <c r="E263" s="32">
        <f>S263</f>
        <v>7222.222222222222</v>
      </c>
      <c r="F263" s="6" t="str">
        <v>D10 Capex!H13 (CAP.ACC_DEP), Base, frozen 13 October 2026</v>
      </c>
      <c r="G263" s="2"/>
      <c r="H263" s="32" t="n">
        <v>208.33333333333331</v>
      </c>
      <c r="I263" s="32" t="n">
        <v>486.1111111111111</v>
      </c>
      <c r="J263" s="32" t="n">
        <v>833.3333333333334</v>
      </c>
      <c r="K263" s="32" t="n">
        <v>1319.4444444444441</v>
      </c>
      <c r="L263" s="32" t="n">
        <v>1875</v>
      </c>
      <c r="M263" s="32" t="n">
        <v>2430.5555555555557</v>
      </c>
      <c r="N263" s="32" t="n">
        <v>2986.1111111111118</v>
      </c>
      <c r="O263" s="32" t="n">
        <v>3680.555555555555</v>
      </c>
      <c r="P263" s="32" t="n">
        <v>4513.888888888889</v>
      </c>
      <c r="Q263" s="32" t="n">
        <v>5416.666666666666</v>
      </c>
      <c r="R263" s="32" t="n">
        <v>6319.444444444443</v>
      </c>
      <c r="S263" s="32" t="n">
        <v>7222.222222222222</v>
      </c>
    </row>
    <row r="264" ht="22" customHeight="1">
      <c r="A264" s="2" t="str">
        <v>Capex.CAP.NBV</v>
      </c>
      <c r="B264" s="6" t="str">
        <v>Net book value</v>
      </c>
      <c r="C264" s="2" t="str">
        <v>EUR</v>
      </c>
      <c r="D264" s="2" t="str">
        <v>END</v>
      </c>
      <c r="E264" s="32">
        <f>S264</f>
        <v>25277.777777777777</v>
      </c>
      <c r="F264" s="6" t="str">
        <v>D10 Capex!H14 (CAP.NBV), Base, frozen 13 October 2026</v>
      </c>
      <c r="G264" s="2"/>
      <c r="H264" s="32" t="n">
        <v>7291.666666666667</v>
      </c>
      <c r="I264" s="32" t="n">
        <v>9513.888888888889</v>
      </c>
      <c r="J264" s="32" t="n">
        <v>11666.666666666666</v>
      </c>
      <c r="K264" s="32" t="n">
        <v>16180.555555555557</v>
      </c>
      <c r="L264" s="32" t="n">
        <v>18125</v>
      </c>
      <c r="M264" s="32" t="n">
        <v>17569.444444444445</v>
      </c>
      <c r="N264" s="32" t="n">
        <v>17013.888888888887</v>
      </c>
      <c r="O264" s="32" t="n">
        <v>21319.444444444445</v>
      </c>
      <c r="P264" s="32" t="n">
        <v>25486.11111111111</v>
      </c>
      <c r="Q264" s="32" t="n">
        <v>27083.333333333336</v>
      </c>
      <c r="R264" s="32" t="n">
        <v>26180.555555555555</v>
      </c>
      <c r="S264" s="32" t="n">
        <v>25277.777777777777</v>
      </c>
    </row>
    <row r="265" ht="22" customHeight="1">
      <c r="A265" s="2" t="str">
        <v>Capex.CAP.DEPRECIATION</v>
      </c>
      <c r="B265" s="6" t="str">
        <v>Depreciation</v>
      </c>
      <c r="C265" s="2" t="str">
        <v>EUR</v>
      </c>
      <c r="D265" s="2" t="str">
        <v>SUM</v>
      </c>
      <c r="E265" s="32">
        <f>SUM(H265:S265)</f>
        <v>7222.222222222223</v>
      </c>
      <c r="F265" s="6" t="str">
        <v>D10 Capex!H15 (CAP.DEPRECIATION), Base, frozen 13 October 2026</v>
      </c>
      <c r="G265" s="2"/>
      <c r="H265" s="32" t="n">
        <v>208.33333333333331</v>
      </c>
      <c r="I265" s="32" t="n">
        <v>277.77777777777777</v>
      </c>
      <c r="J265" s="32" t="n">
        <v>347.22222222222223</v>
      </c>
      <c r="K265" s="32" t="n">
        <v>486.11111111111114</v>
      </c>
      <c r="L265" s="32" t="n">
        <v>555.5555555555555</v>
      </c>
      <c r="M265" s="32" t="n">
        <v>555.5555555555555</v>
      </c>
      <c r="N265" s="32" t="n">
        <v>555.5555555555555</v>
      </c>
      <c r="O265" s="32" t="n">
        <v>694.4444444444445</v>
      </c>
      <c r="P265" s="32" t="n">
        <v>833.3333333333334</v>
      </c>
      <c r="Q265" s="32" t="n">
        <v>902.7777777777778</v>
      </c>
      <c r="R265" s="32" t="n">
        <v>902.7777777777778</v>
      </c>
      <c r="S265" s="32" t="n">
        <v>902.7777777777778</v>
      </c>
    </row>
    <row r="266" ht="22" customHeight="1">
      <c r="A266" s="2" t="str">
        <v>Capex.CAP.PAID</v>
      </c>
      <c r="B266" s="6" t="str">
        <v>Capital expenditure paid</v>
      </c>
      <c r="C266" s="2" t="str">
        <v>EUR</v>
      </c>
      <c r="D266" s="2" t="str">
        <v>SUM</v>
      </c>
      <c r="E266" s="32">
        <f>SUM(H266:S266)</f>
        <v>38675</v>
      </c>
      <c r="F266" s="6" t="str">
        <v>D10 Capex!H16 (CAP.PAID), Base, frozen 13 October 2026</v>
      </c>
      <c r="G266" s="2"/>
      <c r="H266" s="32" t="n">
        <v>0</v>
      </c>
      <c r="I266" s="32" t="n">
        <v>8925</v>
      </c>
      <c r="J266" s="32" t="n">
        <v>2975</v>
      </c>
      <c r="K266" s="32" t="n">
        <v>2975</v>
      </c>
      <c r="L266" s="32" t="n">
        <v>5950</v>
      </c>
      <c r="M266" s="32" t="n">
        <v>2975</v>
      </c>
      <c r="N266" s="32" t="n">
        <v>0</v>
      </c>
      <c r="O266" s="32" t="n">
        <v>0</v>
      </c>
      <c r="P266" s="32" t="n">
        <v>5950</v>
      </c>
      <c r="Q266" s="32" t="n">
        <v>5950</v>
      </c>
      <c r="R266" s="32" t="n">
        <v>2975</v>
      </c>
      <c r="S266" s="32" t="n">
        <v>0</v>
      </c>
    </row>
    <row r="267" ht="22" customHeight="1">
      <c r="A267" s="2" t="str">
        <v>Capex.CAP.AP</v>
      </c>
      <c r="B267" s="6" t="str">
        <v>Capex payables</v>
      </c>
      <c r="C267" s="2" t="str">
        <v>EUR</v>
      </c>
      <c r="D267" s="2" t="str">
        <v>END</v>
      </c>
      <c r="E267" s="32">
        <f>S267</f>
        <v>0</v>
      </c>
      <c r="F267" s="6" t="str">
        <v>D10 Capex!H17 (CAP.AP), Base, frozen 13 October 2026</v>
      </c>
      <c r="G267" s="2"/>
      <c r="H267" s="32" t="n">
        <v>8925</v>
      </c>
      <c r="I267" s="32" t="n">
        <v>2975</v>
      </c>
      <c r="J267" s="32" t="n">
        <v>2975</v>
      </c>
      <c r="K267" s="32" t="n">
        <v>5950</v>
      </c>
      <c r="L267" s="32" t="n">
        <v>2975</v>
      </c>
      <c r="M267" s="32" t="n">
        <v>0</v>
      </c>
      <c r="N267" s="32" t="n">
        <v>0</v>
      </c>
      <c r="O267" s="32" t="n">
        <v>5950</v>
      </c>
      <c r="P267" s="32" t="n">
        <v>5950</v>
      </c>
      <c r="Q267" s="32" t="n">
        <v>2975</v>
      </c>
      <c r="R267" s="32" t="n">
        <v>0</v>
      </c>
      <c r="S267" s="32" t="n">
        <v>0</v>
      </c>
    </row>
    <row r="268" ht="22" customHeight="1">
      <c r="A268" s="2" t="str">
        <v>People.PPL.HEADCOUNT</v>
      </c>
      <c r="B268" s="6" t="str">
        <v>Headcount</v>
      </c>
      <c r="C268" s="2" t="str">
        <v>count</v>
      </c>
      <c r="D268" s="2" t="str">
        <v>END</v>
      </c>
      <c r="E268" s="35">
        <f>S268</f>
        <v>13</v>
      </c>
      <c r="F268" s="6" t="str">
        <v>D10 People!H11 (PPL.HEADCOUNT), Base, frozen 13 October 2026</v>
      </c>
      <c r="G268" s="2"/>
      <c r="H268" s="35" t="n">
        <v>3</v>
      </c>
      <c r="I268" s="35" t="n">
        <v>4</v>
      </c>
      <c r="J268" s="35" t="n">
        <v>5</v>
      </c>
      <c r="K268" s="35" t="n">
        <v>7</v>
      </c>
      <c r="L268" s="35" t="n">
        <v>8</v>
      </c>
      <c r="M268" s="35" t="n">
        <v>8</v>
      </c>
      <c r="N268" s="35" t="n">
        <v>8</v>
      </c>
      <c r="O268" s="35" t="n">
        <v>10</v>
      </c>
      <c r="P268" s="35" t="n">
        <v>12</v>
      </c>
      <c r="Q268" s="35" t="n">
        <v>13</v>
      </c>
      <c r="R268" s="35" t="n">
        <v>13</v>
      </c>
      <c r="S268" s="35" t="n">
        <v>13</v>
      </c>
    </row>
    <row r="269" ht="22" customHeight="1">
      <c r="A269" s="2" t="str">
        <v>People.PPL.FTE</v>
      </c>
      <c r="B269" s="6" t="str">
        <v>Full-time equivalents (FTE)</v>
      </c>
      <c r="C269" s="2" t="str">
        <v>FTE</v>
      </c>
      <c r="D269" s="2" t="str">
        <v>END</v>
      </c>
      <c r="E269" s="35">
        <f>S269</f>
        <v>13</v>
      </c>
      <c r="F269" s="6" t="str">
        <v>D10 People!H12 (PPL.FTE), Base, frozen 13 October 2026</v>
      </c>
      <c r="G269" s="2"/>
      <c r="H269" s="35" t="n">
        <v>3</v>
      </c>
      <c r="I269" s="35" t="n">
        <v>4</v>
      </c>
      <c r="J269" s="35" t="n">
        <v>5</v>
      </c>
      <c r="K269" s="35" t="n">
        <v>7</v>
      </c>
      <c r="L269" s="35" t="n">
        <v>8</v>
      </c>
      <c r="M269" s="35" t="n">
        <v>8</v>
      </c>
      <c r="N269" s="35" t="n">
        <v>8</v>
      </c>
      <c r="O269" s="35" t="n">
        <v>10</v>
      </c>
      <c r="P269" s="35" t="n">
        <v>12</v>
      </c>
      <c r="Q269" s="35" t="n">
        <v>13</v>
      </c>
      <c r="R269" s="35" t="n">
        <v>13</v>
      </c>
      <c r="S269" s="35" t="n">
        <v>13</v>
      </c>
    </row>
    <row r="270" ht="22" customHeight="1">
      <c r="A270" s="2" t="str">
        <v>People.PPL.EMPLOYEES</v>
      </c>
      <c r="B270" s="6" t="str">
        <v>Employees with social insurance</v>
      </c>
      <c r="C270" s="2" t="str">
        <v>count</v>
      </c>
      <c r="D270" s="2" t="str">
        <v>END</v>
      </c>
      <c r="E270" s="35">
        <f>S270</f>
        <v>11</v>
      </c>
      <c r="F270" s="6" t="str">
        <v>D10 People!H13 (PPL.EMPLOYEES), Base, frozen 13 October 2026</v>
      </c>
      <c r="G270" s="2"/>
      <c r="H270" s="35" t="n">
        <v>1</v>
      </c>
      <c r="I270" s="35" t="n">
        <v>2</v>
      </c>
      <c r="J270" s="35" t="n">
        <v>3</v>
      </c>
      <c r="K270" s="35" t="n">
        <v>5</v>
      </c>
      <c r="L270" s="35" t="n">
        <v>6</v>
      </c>
      <c r="M270" s="35" t="n">
        <v>6</v>
      </c>
      <c r="N270" s="35" t="n">
        <v>6</v>
      </c>
      <c r="O270" s="35" t="n">
        <v>8</v>
      </c>
      <c r="P270" s="35" t="n">
        <v>10</v>
      </c>
      <c r="Q270" s="35" t="n">
        <v>11</v>
      </c>
      <c r="R270" s="35" t="n">
        <v>11</v>
      </c>
      <c r="S270" s="35" t="n">
        <v>11</v>
      </c>
    </row>
    <row r="271" ht="22" customHeight="1">
      <c r="A271" s="2" t="str">
        <v>CONST.QuarterMonths</v>
      </c>
      <c r="B271" s="6" t="str">
        <v>Months per quarter</v>
      </c>
      <c r="C271" s="2" t="str">
        <v>number</v>
      </c>
      <c r="D271" s="2" t="str">
        <v>NA</v>
      </c>
      <c r="E271" s="32" t="n">
        <v>3</v>
      </c>
      <c r="F271" s="6" t="str">
        <v>Fixed structural constant, not an editable financial driver</v>
      </c>
      <c r="G271" s="2"/>
      <c r="H271" s="32"/>
      <c r="I271" s="32"/>
      <c r="J271" s="32"/>
      <c r="K271" s="32"/>
      <c r="L271" s="32"/>
      <c r="M271" s="32"/>
      <c r="N271" s="32"/>
      <c r="O271" s="32"/>
      <c r="P271" s="32"/>
      <c r="Q271" s="32"/>
      <c r="R271" s="32"/>
      <c r="S271" s="32"/>
    </row>
    <row r="272" ht="22" customHeight="1">
      <c r="A272" s="2" t="str">
        <v>CONST.OrganicChannel</v>
      </c>
      <c r="B272" s="6" t="str">
        <v>Organic channel index</v>
      </c>
      <c r="C272" s="2" t="str">
        <v>number</v>
      </c>
      <c r="D272" s="2" t="str">
        <v>NA</v>
      </c>
      <c r="E272" s="32" t="n">
        <v>2</v>
      </c>
      <c r="F272" s="6" t="str">
        <v>Fixed structural constant, not an editable financial driver</v>
      </c>
      <c r="G272" s="2"/>
      <c r="H272" s="32"/>
      <c r="I272" s="32"/>
      <c r="J272" s="32"/>
      <c r="K272" s="32"/>
      <c r="L272" s="32"/>
      <c r="M272" s="32"/>
      <c r="N272" s="32"/>
      <c r="O272" s="32"/>
      <c r="P272" s="32"/>
      <c r="Q272" s="32"/>
      <c r="R272" s="32"/>
      <c r="S272" s="32"/>
    </row>
    <row r="273" ht="22" customHeight="1">
      <c r="A273" s="2" t="str">
        <v>CONST.ReferralChannel</v>
      </c>
      <c r="B273" s="6" t="str">
        <v>Referral channel index</v>
      </c>
      <c r="C273" s="2" t="str">
        <v>number</v>
      </c>
      <c r="D273" s="2" t="str">
        <v>NA</v>
      </c>
      <c r="E273" s="32" t="n">
        <v>3</v>
      </c>
      <c r="F273" s="6" t="str">
        <v>Fixed structural constant, not an editable financial driver</v>
      </c>
      <c r="G273" s="2"/>
      <c r="H273" s="32"/>
      <c r="I273" s="32"/>
      <c r="J273" s="32"/>
      <c r="K273" s="32"/>
      <c r="L273" s="32"/>
      <c r="M273" s="32"/>
      <c r="N273" s="32"/>
      <c r="O273" s="32"/>
      <c r="P273" s="32"/>
      <c r="Q273" s="32"/>
      <c r="R273" s="32"/>
      <c r="S273" s="32"/>
    </row>
    <row r="274" ht="22" customHeight="1">
      <c r="A274" s="2" t="str">
        <v>CONST.TraderChannel</v>
      </c>
      <c r="B274" s="6" t="str">
        <v>Trader channel index</v>
      </c>
      <c r="C274" s="2" t="str">
        <v>number</v>
      </c>
      <c r="D274" s="2" t="str">
        <v>NA</v>
      </c>
      <c r="E274" s="32" t="n">
        <v>4</v>
      </c>
      <c r="F274" s="6" t="str">
        <v>Fixed structural constant, not an editable financial driver</v>
      </c>
      <c r="G274" s="2"/>
      <c r="H274" s="32"/>
      <c r="I274" s="32"/>
      <c r="J274" s="32"/>
      <c r="K274" s="32"/>
      <c r="L274" s="32"/>
      <c r="M274" s="32"/>
      <c r="N274" s="32"/>
      <c r="O274" s="32"/>
      <c r="P274" s="32"/>
      <c r="Q274" s="32"/>
      <c r="R274" s="32"/>
      <c r="S274" s="32"/>
    </row>
    <row r="275" ht="22" customHeight="1">
      <c r="A275" s="2" t="str">
        <v>CONST.HorizonMonths</v>
      </c>
      <c r="B275" s="6" t="str">
        <v>Source calendar horizon</v>
      </c>
      <c r="C275" s="2" t="str">
        <v>months</v>
      </c>
      <c r="D275" s="2" t="str">
        <v>NA</v>
      </c>
      <c r="E275" s="36" t="n">
        <v>60</v>
      </c>
      <c r="F275" s="6" t="str">
        <v>Fixed structural constant, not an editable financial driver</v>
      </c>
      <c r="G275" s="2"/>
      <c r="H275" s="36"/>
      <c r="I275" s="36"/>
      <c r="J275" s="36"/>
      <c r="K275" s="36"/>
      <c r="L275" s="36"/>
      <c r="M275" s="36"/>
      <c r="N275" s="36"/>
      <c r="O275" s="36"/>
      <c r="P275" s="36"/>
      <c r="Q275" s="36"/>
      <c r="R275" s="36"/>
      <c r="S275" s="36"/>
    </row>
    <row r="276" ht="22" customHeight="1">
      <c r="A276" s="2" t="str">
        <v>CONST.ModelStart</v>
      </c>
      <c r="B276" s="6" t="str">
        <v>Source model start</v>
      </c>
      <c r="C276" s="2" t="str">
        <v>date</v>
      </c>
      <c r="D276" s="2" t="str">
        <v>NA</v>
      </c>
      <c r="E276" s="37" t="n">
        <v>46388</v>
      </c>
      <c r="F276" s="6" t="str">
        <v>Fixed structural constant, not an editable financial driver</v>
      </c>
      <c r="G276" s="2"/>
      <c r="H276" s="32"/>
      <c r="I276" s="32"/>
      <c r="J276" s="32"/>
      <c r="K276" s="32"/>
      <c r="L276" s="32"/>
      <c r="M276" s="32"/>
      <c r="N276" s="32"/>
      <c r="O276" s="32"/>
      <c r="P276" s="32"/>
      <c r="Q276" s="32"/>
      <c r="R276" s="32"/>
      <c r="S276" s="32"/>
    </row>
    <row r="277" ht="22" customHeight="1">
      <c r="A277" s="2" t="str">
        <v>CONST.ModelYear</v>
      </c>
      <c r="B277" s="6" t="str">
        <v>Source model start year</v>
      </c>
      <c r="C277" s="2" t="str">
        <v>year</v>
      </c>
      <c r="D277" s="2" t="str">
        <v>NA</v>
      </c>
      <c r="E277" s="36" t="n">
        <v>2027</v>
      </c>
      <c r="F277" s="6" t="str">
        <v>Fixed structural constant, not an editable financial driver</v>
      </c>
      <c r="G277" s="2"/>
      <c r="H277" s="36"/>
      <c r="I277" s="36"/>
      <c r="J277" s="36"/>
      <c r="K277" s="36"/>
      <c r="L277" s="36"/>
      <c r="M277" s="36"/>
      <c r="N277" s="36"/>
      <c r="O277" s="36"/>
      <c r="P277" s="36"/>
      <c r="Q277" s="36"/>
      <c r="R277" s="36"/>
      <c r="S277" s="36"/>
    </row>
    <row r="278" ht="22" customHeight="1">
      <c r="A278" s="2" t="str">
        <v>CONST.LTVMonths</v>
      </c>
      <c r="B278" s="6" t="str">
        <v>Fixed LTV horizon</v>
      </c>
      <c r="C278" s="2" t="str">
        <v>months</v>
      </c>
      <c r="D278" s="2" t="str">
        <v>NA</v>
      </c>
      <c r="E278" s="36" t="n">
        <v>36</v>
      </c>
      <c r="F278" s="6" t="str">
        <v>Fixed structural constant, not an editable financial driver</v>
      </c>
      <c r="G278" s="2"/>
      <c r="H278" s="36"/>
      <c r="I278" s="36"/>
      <c r="J278" s="36"/>
      <c r="K278" s="36"/>
      <c r="L278" s="36"/>
      <c r="M278" s="36"/>
      <c r="N278" s="36"/>
      <c r="O278" s="36"/>
      <c r="P278" s="36"/>
      <c r="Q278" s="36"/>
      <c r="R278" s="36"/>
      <c r="S278" s="36"/>
    </row>
  </sheetData>
  <mergeCells>
    <mergeCell ref="B1:F1"/>
    <mergeCell ref="B2:F2"/>
    <mergeCell ref="B3:F3"/>
    <mergeCell ref="B4:F4"/>
    <mergeCell ref="B5:F5"/>
  </mergeCells>
  <pageMargins left="0.7" right="0.7" top="0.75" bottom="0.75" header="0.3" footer="0.3"/>
  <tableParts count="1">
    <tablePart ns1:id="Re0ebcac6a5824113"/>
  </tableParts>
</worksheet>
</file>

<file path=xl/worksheets/sheet10.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s>
  <sheetData>
    <row r="1" ht="28" customHeight="1">
      <c r="A1" s="2"/>
      <c r="B1" s="26" t="str">
        <v>D10 release reconciliation</v>
      </c>
      <c r="C1" s="2"/>
      <c r="D1" s="2"/>
      <c r="E1" s="2"/>
      <c r="F1" s="2"/>
      <c r="G1" s="2"/>
      <c r="H1" s="2"/>
      <c r="I1" s="2"/>
      <c r="J1" s="2"/>
      <c r="K1" s="2"/>
      <c r="L1" s="2"/>
      <c r="M1" s="2"/>
      <c r="N1" s="2"/>
      <c r="O1" s="2"/>
      <c r="P1" s="2"/>
      <c r="Q1" s="2"/>
      <c r="R1" s="2"/>
      <c r="S1" s="2"/>
    </row>
    <row r="2" ht="22" customHeight="1">
      <c r="A2" s="2"/>
      <c r="B2" s="2" t="str">
        <v>Mirovest GmbH — fictional</v>
      </c>
      <c r="C2" s="2"/>
      <c r="D2" s="2"/>
      <c r="E2" s="2"/>
      <c r="F2" s="2"/>
      <c r="G2" s="2"/>
      <c r="H2" s="2"/>
      <c r="I2" s="2"/>
      <c r="J2" s="2"/>
      <c r="K2" s="2"/>
      <c r="L2" s="2"/>
      <c r="M2" s="2"/>
      <c r="N2" s="2"/>
      <c r="O2" s="2"/>
      <c r="P2" s="2"/>
      <c r="Q2" s="2"/>
      <c r="R2" s="2"/>
      <c r="S2" s="2"/>
    </row>
    <row r="3" ht="22" customHeight="1">
      <c r="A3" s="2"/>
      <c r="B3" s="2" t="str">
        <v>Base / local user copy</v>
      </c>
      <c r="C3" s="2"/>
      <c r="D3" s="2"/>
      <c r="E3" s="2"/>
      <c r="F3" s="2"/>
      <c r="G3" s="2"/>
      <c r="H3" s="2"/>
      <c r="I3" s="2"/>
      <c r="J3" s="2"/>
      <c r="K3" s="2"/>
      <c r="L3" s="2"/>
      <c r="M3" s="2"/>
      <c r="N3" s="2"/>
      <c r="O3" s="2"/>
      <c r="P3" s="2"/>
      <c r="Q3" s="2"/>
      <c r="R3" s="2"/>
      <c r="S3" s="2"/>
    </row>
    <row r="4" ht="22" customHeight="1">
      <c r="A4" s="2"/>
      <c r="B4" s="2" t="str">
        <v>EUR; calculation costs positive, P&amp;L costs negative</v>
      </c>
      <c r="C4" s="2"/>
      <c r="D4" s="2"/>
      <c r="E4" s="2"/>
      <c r="F4" s="2"/>
      <c r="G4" s="2"/>
      <c r="H4" s="2"/>
      <c r="I4" s="2"/>
      <c r="J4" s="2"/>
      <c r="K4" s="2"/>
      <c r="L4" s="2"/>
      <c r="M4" s="2"/>
      <c r="N4" s="2"/>
      <c r="O4" s="2"/>
      <c r="P4" s="2"/>
      <c r="Q4" s="2"/>
      <c r="R4" s="2"/>
      <c r="S4" s="2"/>
    </row>
    <row r="5" ht="22" customHeight="1">
      <c r="A5" s="2"/>
      <c r="B5" s="2" t="str">
        <v>Release CR02-2026-10-13-v1</v>
      </c>
      <c r="C5" s="2"/>
      <c r="D5" s="2"/>
      <c r="E5" s="2"/>
      <c r="F5" s="2"/>
      <c r="G5" s="2"/>
      <c r="H5" s="2"/>
      <c r="I5" s="2"/>
      <c r="J5" s="2"/>
      <c r="K5" s="2"/>
      <c r="L5" s="2"/>
      <c r="M5" s="2"/>
      <c r="N5" s="2"/>
      <c r="O5" s="2"/>
      <c r="P5" s="2"/>
      <c r="Q5" s="2"/>
      <c r="R5" s="2"/>
      <c r="S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row>
    <row r="7" ht="22" customHeight="1">
      <c r="A7" s="2"/>
      <c r="B7" s="2"/>
      <c r="C7" s="2"/>
      <c r="D7" s="2"/>
      <c r="E7" s="2"/>
      <c r="F7" s="2"/>
      <c r="G7" s="2"/>
      <c r="H7" s="33" t="n">
        <v>46388</v>
      </c>
      <c r="I7" s="33" t="n">
        <v>46419</v>
      </c>
      <c r="J7" s="33" t="n">
        <v>46447</v>
      </c>
      <c r="K7" s="33" t="n">
        <v>46478</v>
      </c>
      <c r="L7" s="33" t="n">
        <v>46508</v>
      </c>
      <c r="M7" s="33" t="n">
        <v>46539</v>
      </c>
      <c r="N7" s="33" t="n">
        <v>46569</v>
      </c>
      <c r="O7" s="33" t="n">
        <v>46600</v>
      </c>
      <c r="P7" s="33" t="n">
        <v>46631</v>
      </c>
      <c r="Q7" s="33" t="n">
        <v>46661</v>
      </c>
      <c r="R7" s="33" t="n">
        <v>46692</v>
      </c>
      <c r="S7" s="33" t="n">
        <v>46722</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row>
    <row r="9" ht="22" customHeight="1">
      <c r="A9" s="2"/>
      <c r="B9" s="2"/>
      <c r="C9" s="2"/>
      <c r="D9" s="2"/>
      <c r="E9" s="2"/>
      <c r="F9" s="2"/>
      <c r="G9" s="2"/>
      <c r="H9" s="8">
        <f>ROUNDDOWN((MONTH(H7)-1)/'Frozen_Data'!$E$271,0)+1</f>
        <v>1.0</v>
      </c>
      <c r="I9" s="8">
        <f>ROUNDDOWN((MONTH(I7)-1)/'Frozen_Data'!$E$271,0)+1</f>
        <v>1.0</v>
      </c>
      <c r="J9" s="8">
        <f>ROUNDDOWN((MONTH(J7)-1)/'Frozen_Data'!$E$271,0)+1</f>
        <v>1.0</v>
      </c>
      <c r="K9" s="8">
        <f>ROUNDDOWN((MONTH(K7)-1)/'Frozen_Data'!$E$271,0)+1</f>
        <v>2.0</v>
      </c>
      <c r="L9" s="8">
        <f>ROUNDDOWN((MONTH(L7)-1)/'Frozen_Data'!$E$271,0)+1</f>
        <v>2.0</v>
      </c>
      <c r="M9" s="8">
        <f>ROUNDDOWN((MONTH(M7)-1)/'Frozen_Data'!$E$271,0)+1</f>
        <v>2.0</v>
      </c>
      <c r="N9" s="8">
        <f>ROUNDDOWN((MONTH(N7)-1)/'Frozen_Data'!$E$271,0)+1</f>
        <v>3.0</v>
      </c>
      <c r="O9" s="8">
        <f>ROUNDDOWN((MONTH(O7)-1)/'Frozen_Data'!$E$271,0)+1</f>
        <v>3.0</v>
      </c>
      <c r="P9" s="8">
        <f>ROUNDDOWN((MONTH(P7)-1)/'Frozen_Data'!$E$271,0)+1</f>
        <v>3.0</v>
      </c>
      <c r="Q9" s="8">
        <f>ROUNDDOWN((MONTH(Q7)-1)/'Frozen_Data'!$E$271,0)+1</f>
        <v>4.0</v>
      </c>
      <c r="R9" s="8">
        <f>ROUNDDOWN((MONTH(R7)-1)/'Frozen_Data'!$E$271,0)+1</f>
        <v>4.0</v>
      </c>
      <c r="S9" s="8">
        <f>ROUNDDOWN((MONTH(S7)-1)/'Frozen_Data'!$E$271,0)+1</f>
        <v>4.0</v>
      </c>
    </row>
    <row r="10" ht="34" customHeight="1">
      <c r="A10" s="30" t="str">
        <v>Row ID</v>
      </c>
      <c r="B10" s="30" t="str">
        <v>Label</v>
      </c>
      <c r="C10" s="30" t="str">
        <v>Unit</v>
      </c>
      <c r="D10" s="30" t="str">
        <v>Reducer</v>
      </c>
      <c r="E10" s="30" t="str">
        <v>Total / closing</v>
      </c>
      <c r="F10" s="30" t="str">
        <v>Note / source</v>
      </c>
      <c r="G10" s="30" t="str">
        <v>Spacer</v>
      </c>
      <c r="H10" s="30" t="str">
        <v>M1</v>
      </c>
      <c r="I10" s="30" t="str">
        <v>M2</v>
      </c>
      <c r="J10" s="30" t="str">
        <v>M3</v>
      </c>
      <c r="K10" s="30" t="str">
        <v>M4</v>
      </c>
      <c r="L10" s="30" t="str">
        <v>M5</v>
      </c>
      <c r="M10" s="30" t="str">
        <v>M6</v>
      </c>
      <c r="N10" s="30" t="str">
        <v>M7</v>
      </c>
      <c r="O10" s="30" t="str">
        <v>M8</v>
      </c>
      <c r="P10" s="30" t="str">
        <v>M9</v>
      </c>
      <c r="Q10" s="30" t="str">
        <v>M10</v>
      </c>
      <c r="R10" s="30" t="str">
        <v>M11</v>
      </c>
      <c r="S10" s="30" t="str">
        <v>M12</v>
      </c>
    </row>
    <row r="11" ht="22" customHeight="1">
      <c r="A11" s="2" t="str">
        <v>PNL.R1.EXPECTED</v>
      </c>
      <c r="B11" s="6" t="str">
        <v>D10 value: Revenue: subscriptions (R1)</v>
      </c>
      <c r="C11" s="2" t="str">
        <v>EUR</v>
      </c>
      <c r="D11" s="2" t="str">
        <v>NA</v>
      </c>
      <c r="E11" s="2"/>
      <c r="F11" s="6" t="str">
        <v>PnL / PNL.R1; frozen D10 release value</v>
      </c>
      <c r="G11" s="2"/>
      <c r="H11" s="32" t="n">
        <v>0</v>
      </c>
      <c r="I11" s="32" t="n">
        <v>0</v>
      </c>
      <c r="J11" s="32" t="n">
        <v>0</v>
      </c>
      <c r="K11" s="32" t="n">
        <v>0</v>
      </c>
      <c r="L11" s="32" t="n">
        <v>0</v>
      </c>
      <c r="M11" s="32" t="n">
        <v>0</v>
      </c>
      <c r="N11" s="32" t="n">
        <v>0</v>
      </c>
      <c r="O11" s="32" t="n">
        <v>0</v>
      </c>
      <c r="P11" s="32" t="n">
        <v>0</v>
      </c>
      <c r="Q11" s="32" t="n">
        <v>1070.0495742857142</v>
      </c>
      <c r="R11" s="32" t="n">
        <v>1963.150451806689</v>
      </c>
      <c r="S11" s="32" t="n">
        <v>2847.685996263986</v>
      </c>
    </row>
    <row r="12" ht="28" customHeight="1">
      <c r="A12" s="2" t="str">
        <v>PNL.R1.DIFFERENCE</v>
      </c>
      <c r="B12" s="6" t="str">
        <v>Difference: Revenue: subscriptions (R1)</v>
      </c>
      <c r="C12" s="2" t="str">
        <v>EUR</v>
      </c>
      <c r="D12" s="2" t="str">
        <v>NA</v>
      </c>
      <c r="E12" s="38"/>
      <c r="F12" s="39" t="str">
        <v>This workbook minus D10; tolerance EUR 0.01</v>
      </c>
      <c r="G12" s="38"/>
      <c r="H12" s="38">
        <f>'Summary'!H11-H11</f>
        <v>0</v>
      </c>
      <c r="I12" s="38">
        <f>'Summary'!I11-I11</f>
        <v>0</v>
      </c>
      <c r="J12" s="38">
        <f>'Summary'!J11-J11</f>
        <v>0</v>
      </c>
      <c r="K12" s="38">
        <f>'Summary'!K11-K11</f>
        <v>0</v>
      </c>
      <c r="L12" s="38">
        <f>'Summary'!L11-L11</f>
        <v>0</v>
      </c>
      <c r="M12" s="38">
        <f>'Summary'!M11-M11</f>
        <v>0</v>
      </c>
      <c r="N12" s="38">
        <f>'Summary'!N11-N11</f>
        <v>0</v>
      </c>
      <c r="O12" s="38">
        <f>'Summary'!O11-O11</f>
        <v>0</v>
      </c>
      <c r="P12" s="38">
        <f>'Summary'!P11-P11</f>
        <v>0</v>
      </c>
      <c r="Q12" s="38">
        <f>'Summary'!Q11-Q11</f>
        <v>0.0</v>
      </c>
      <c r="R12" s="38">
        <f>'Summary'!R11-R11</f>
        <v>0.0</v>
      </c>
      <c r="S12" s="38">
        <f>'Summary'!S11-S11</f>
        <v>0.0</v>
      </c>
    </row>
    <row r="13" ht="28" customHeight="1">
      <c r="A13" s="2" t="str">
        <v>PNL.R2.EXPECTED</v>
      </c>
      <c r="B13" s="6" t="str">
        <v>D10 value: Revenue: copy-trading fees (R2)</v>
      </c>
      <c r="C13" s="2" t="str">
        <v>EUR</v>
      </c>
      <c r="D13" s="2" t="str">
        <v>NA</v>
      </c>
      <c r="E13" s="2"/>
      <c r="F13" s="6" t="str">
        <v>PnL / PNL.R2; frozen D10 release value</v>
      </c>
      <c r="G13" s="2"/>
      <c r="H13" s="32" t="n">
        <v>0</v>
      </c>
      <c r="I13" s="32" t="n">
        <v>0</v>
      </c>
      <c r="J13" s="32" t="n">
        <v>0</v>
      </c>
      <c r="K13" s="32" t="n">
        <v>0</v>
      </c>
      <c r="L13" s="32" t="n">
        <v>0</v>
      </c>
      <c r="M13" s="32" t="n">
        <v>0</v>
      </c>
      <c r="N13" s="32" t="n">
        <v>0</v>
      </c>
      <c r="O13" s="32" t="n">
        <v>0</v>
      </c>
      <c r="P13" s="32" t="n">
        <v>0</v>
      </c>
      <c r="Q13" s="32" t="n">
        <v>0</v>
      </c>
      <c r="R13" s="32" t="n">
        <v>0</v>
      </c>
      <c r="S13" s="32" t="n">
        <v>0</v>
      </c>
    </row>
    <row r="14" ht="28" customHeight="1">
      <c r="A14" s="2" t="str">
        <v>PNL.R2.DIFFERENCE</v>
      </c>
      <c r="B14" s="6" t="str">
        <v>Difference: Revenue: copy-trading fees (R2)</v>
      </c>
      <c r="C14" s="2" t="str">
        <v>EUR</v>
      </c>
      <c r="D14" s="2" t="str">
        <v>NA</v>
      </c>
      <c r="E14" s="38"/>
      <c r="F14" s="39" t="str">
        <v>This workbook minus D10; tolerance EUR 0.01</v>
      </c>
      <c r="G14" s="38"/>
      <c r="H14" s="38">
        <f>'Summary'!H12-H13</f>
        <v>0</v>
      </c>
      <c r="I14" s="38">
        <f>'Summary'!I12-I13</f>
        <v>0</v>
      </c>
      <c r="J14" s="38">
        <f>'Summary'!J12-J13</f>
        <v>0</v>
      </c>
      <c r="K14" s="38">
        <f>'Summary'!K12-K13</f>
        <v>0</v>
      </c>
      <c r="L14" s="38">
        <f>'Summary'!L12-L13</f>
        <v>0</v>
      </c>
      <c r="M14" s="38">
        <f>'Summary'!M12-M13</f>
        <v>0</v>
      </c>
      <c r="N14" s="38">
        <f>'Summary'!N12-N13</f>
        <v>0</v>
      </c>
      <c r="O14" s="38">
        <f>'Summary'!O12-O13</f>
        <v>0</v>
      </c>
      <c r="P14" s="38">
        <f>'Summary'!P12-P13</f>
        <v>0</v>
      </c>
      <c r="Q14" s="38">
        <f>'Summary'!Q12-Q13</f>
        <v>0</v>
      </c>
      <c r="R14" s="38">
        <f>'Summary'!R12-R13</f>
        <v>0</v>
      </c>
      <c r="S14" s="38">
        <f>'Summary'!S12-S13</f>
        <v>0</v>
      </c>
    </row>
    <row r="15" ht="28" customHeight="1">
      <c r="A15" s="2" t="str">
        <v>PNL.R3.EXPECTED</v>
      </c>
      <c r="B15" s="6" t="str">
        <v>D10 value: Revenue: exchange rebates (R3, switched off)</v>
      </c>
      <c r="C15" s="2" t="str">
        <v>EUR</v>
      </c>
      <c r="D15" s="2" t="str">
        <v>NA</v>
      </c>
      <c r="E15" s="2"/>
      <c r="F15" s="6" t="str">
        <v>PnL / PNL.R3; frozen D10 release value</v>
      </c>
      <c r="G15" s="2"/>
      <c r="H15" s="32" t="n">
        <v>0</v>
      </c>
      <c r="I15" s="32" t="n">
        <v>0</v>
      </c>
      <c r="J15" s="32" t="n">
        <v>0</v>
      </c>
      <c r="K15" s="32" t="n">
        <v>0</v>
      </c>
      <c r="L15" s="32" t="n">
        <v>0</v>
      </c>
      <c r="M15" s="32" t="n">
        <v>0</v>
      </c>
      <c r="N15" s="32" t="n">
        <v>0</v>
      </c>
      <c r="O15" s="32" t="n">
        <v>0</v>
      </c>
      <c r="P15" s="32" t="n">
        <v>0</v>
      </c>
      <c r="Q15" s="32" t="n">
        <v>0</v>
      </c>
      <c r="R15" s="32" t="n">
        <v>0</v>
      </c>
      <c r="S15" s="32" t="n">
        <v>0</v>
      </c>
    </row>
    <row r="16" ht="28" customHeight="1">
      <c r="A16" s="2" t="str">
        <v>PNL.R3.DIFFERENCE</v>
      </c>
      <c r="B16" s="6" t="str">
        <v>Difference: Revenue: exchange rebates (R3, switched off)</v>
      </c>
      <c r="C16" s="2" t="str">
        <v>EUR</v>
      </c>
      <c r="D16" s="2" t="str">
        <v>NA</v>
      </c>
      <c r="E16" s="38"/>
      <c r="F16" s="39" t="str">
        <v>This workbook minus D10; tolerance EUR 0.01</v>
      </c>
      <c r="G16" s="38"/>
      <c r="H16" s="38">
        <f>'Summary'!H13-H15</f>
        <v>0</v>
      </c>
      <c r="I16" s="38">
        <f>'Summary'!I13-I15</f>
        <v>0</v>
      </c>
      <c r="J16" s="38">
        <f>'Summary'!J13-J15</f>
        <v>0</v>
      </c>
      <c r="K16" s="38">
        <f>'Summary'!K13-K15</f>
        <v>0</v>
      </c>
      <c r="L16" s="38">
        <f>'Summary'!L13-L15</f>
        <v>0</v>
      </c>
      <c r="M16" s="38">
        <f>'Summary'!M13-M15</f>
        <v>0</v>
      </c>
      <c r="N16" s="38">
        <f>'Summary'!N13-N15</f>
        <v>0</v>
      </c>
      <c r="O16" s="38">
        <f>'Summary'!O13-O15</f>
        <v>0</v>
      </c>
      <c r="P16" s="38">
        <f>'Summary'!P13-P15</f>
        <v>0</v>
      </c>
      <c r="Q16" s="38">
        <f>'Summary'!Q13-Q15</f>
        <v>0</v>
      </c>
      <c r="R16" s="38">
        <f>'Summary'!R13-R15</f>
        <v>0</v>
      </c>
      <c r="S16" s="38">
        <f>'Summary'!S13-S15</f>
        <v>0</v>
      </c>
    </row>
    <row r="17" ht="22" customHeight="1">
      <c r="A17" s="2" t="str">
        <v>PNL.R7.EXPECTED</v>
      </c>
      <c r="B17" s="6" t="str">
        <v>D10 value: Revenue: B2B licences (R7)</v>
      </c>
      <c r="C17" s="2" t="str">
        <v>EUR</v>
      </c>
      <c r="D17" s="2" t="str">
        <v>NA</v>
      </c>
      <c r="E17" s="2"/>
      <c r="F17" s="6" t="str">
        <v>PnL / PNL.R7; frozen D10 release value</v>
      </c>
      <c r="G17" s="2"/>
      <c r="H17" s="32" t="n">
        <v>0</v>
      </c>
      <c r="I17" s="32" t="n">
        <v>0</v>
      </c>
      <c r="J17" s="32" t="n">
        <v>0</v>
      </c>
      <c r="K17" s="32" t="n">
        <v>0</v>
      </c>
      <c r="L17" s="32" t="n">
        <v>0</v>
      </c>
      <c r="M17" s="32" t="n">
        <v>0</v>
      </c>
      <c r="N17" s="32" t="n">
        <v>0</v>
      </c>
      <c r="O17" s="32" t="n">
        <v>0</v>
      </c>
      <c r="P17" s="32" t="n">
        <v>0</v>
      </c>
      <c r="Q17" s="32" t="n">
        <v>0</v>
      </c>
      <c r="R17" s="32" t="n">
        <v>0</v>
      </c>
      <c r="S17" s="32" t="n">
        <v>0</v>
      </c>
    </row>
    <row r="18" ht="22" customHeight="1">
      <c r="A18" s="2" t="str">
        <v>PNL.R7.DIFFERENCE</v>
      </c>
      <c r="B18" s="6" t="str">
        <v>Difference: Revenue: B2B licences (R7)</v>
      </c>
      <c r="C18" s="2" t="str">
        <v>EUR</v>
      </c>
      <c r="D18" s="2" t="str">
        <v>NA</v>
      </c>
      <c r="E18" s="38"/>
      <c r="F18" s="39" t="str">
        <v>This workbook minus D10; tolerance EUR 0.01</v>
      </c>
      <c r="G18" s="38"/>
      <c r="H18" s="38">
        <f>'Summary'!H14-H17</f>
        <v>0</v>
      </c>
      <c r="I18" s="38">
        <f>'Summary'!I14-I17</f>
        <v>0</v>
      </c>
      <c r="J18" s="38">
        <f>'Summary'!J14-J17</f>
        <v>0</v>
      </c>
      <c r="K18" s="38">
        <f>'Summary'!K14-K17</f>
        <v>0</v>
      </c>
      <c r="L18" s="38">
        <f>'Summary'!L14-L17</f>
        <v>0</v>
      </c>
      <c r="M18" s="38">
        <f>'Summary'!M14-M17</f>
        <v>0</v>
      </c>
      <c r="N18" s="38">
        <f>'Summary'!N14-N17</f>
        <v>0</v>
      </c>
      <c r="O18" s="38">
        <f>'Summary'!O14-O17</f>
        <v>0</v>
      </c>
      <c r="P18" s="38">
        <f>'Summary'!P14-P17</f>
        <v>0</v>
      </c>
      <c r="Q18" s="38">
        <f>'Summary'!Q14-Q17</f>
        <v>0</v>
      </c>
      <c r="R18" s="38">
        <f>'Summary'!R14-R17</f>
        <v>0</v>
      </c>
      <c r="S18" s="38">
        <f>'Summary'!S14-S17</f>
        <v>0</v>
      </c>
    </row>
    <row r="19" ht="22" customHeight="1">
      <c r="A19" s="2" t="str">
        <v>PNL.REVENUE.EXPECTED</v>
      </c>
      <c r="B19" s="6" t="str">
        <v>D10 value: Revenue</v>
      </c>
      <c r="C19" s="2" t="str">
        <v>EUR</v>
      </c>
      <c r="D19" s="2" t="str">
        <v>NA</v>
      </c>
      <c r="E19" s="2"/>
      <c r="F19" s="6" t="str">
        <v>PnL / PNL.REVENUE; frozen D10 release value</v>
      </c>
      <c r="G19" s="2"/>
      <c r="H19" s="32" t="n">
        <v>0</v>
      </c>
      <c r="I19" s="32" t="n">
        <v>0</v>
      </c>
      <c r="J19" s="32" t="n">
        <v>0</v>
      </c>
      <c r="K19" s="32" t="n">
        <v>0</v>
      </c>
      <c r="L19" s="32" t="n">
        <v>0</v>
      </c>
      <c r="M19" s="32" t="n">
        <v>0</v>
      </c>
      <c r="N19" s="32" t="n">
        <v>0</v>
      </c>
      <c r="O19" s="32" t="n">
        <v>0</v>
      </c>
      <c r="P19" s="32" t="n">
        <v>0</v>
      </c>
      <c r="Q19" s="32" t="n">
        <v>1070.0495742857142</v>
      </c>
      <c r="R19" s="32" t="n">
        <v>1963.150451806689</v>
      </c>
      <c r="S19" s="32" t="n">
        <v>2847.685996263986</v>
      </c>
    </row>
    <row r="20" ht="22" customHeight="1">
      <c r="A20" s="2" t="str">
        <v>PNL.REVENUE.DIFFERENCE</v>
      </c>
      <c r="B20" s="6" t="str">
        <v>Difference: Revenue</v>
      </c>
      <c r="C20" s="2" t="str">
        <v>EUR</v>
      </c>
      <c r="D20" s="2" t="str">
        <v>NA</v>
      </c>
      <c r="E20" s="38"/>
      <c r="F20" s="39" t="str">
        <v>This workbook minus D10; tolerance EUR 0.01</v>
      </c>
      <c r="G20" s="38"/>
      <c r="H20" s="38">
        <f>'Summary'!H15-H19</f>
        <v>0</v>
      </c>
      <c r="I20" s="38">
        <f>'Summary'!I15-I19</f>
        <v>0</v>
      </c>
      <c r="J20" s="38">
        <f>'Summary'!J15-J19</f>
        <v>0</v>
      </c>
      <c r="K20" s="38">
        <f>'Summary'!K15-K19</f>
        <v>0</v>
      </c>
      <c r="L20" s="38">
        <f>'Summary'!L15-L19</f>
        <v>0</v>
      </c>
      <c r="M20" s="38">
        <f>'Summary'!M15-M19</f>
        <v>0</v>
      </c>
      <c r="N20" s="38">
        <f>'Summary'!N15-N19</f>
        <v>0</v>
      </c>
      <c r="O20" s="38">
        <f>'Summary'!O15-O19</f>
        <v>0</v>
      </c>
      <c r="P20" s="38">
        <f>'Summary'!P15-P19</f>
        <v>0</v>
      </c>
      <c r="Q20" s="38">
        <f>'Summary'!Q15-Q19</f>
        <v>0.0</v>
      </c>
      <c r="R20" s="38">
        <f>'Summary'!R15-R19</f>
        <v>0.0</v>
      </c>
      <c r="S20" s="38">
        <f>'Summary'!S15-S19</f>
        <v>0.0</v>
      </c>
    </row>
    <row r="21" ht="22" customHeight="1">
      <c r="A21" s="2" t="str">
        <v>PNL.COGS.EXPECTED</v>
      </c>
      <c r="B21" s="6" t="str">
        <v>D10 value: Cost of revenue</v>
      </c>
      <c r="C21" s="2" t="str">
        <v>EUR</v>
      </c>
      <c r="D21" s="2" t="str">
        <v>NA</v>
      </c>
      <c r="E21" s="2"/>
      <c r="F21" s="6" t="str">
        <v>PnL / PNL.COGS; frozen D10 release value</v>
      </c>
      <c r="G21" s="2"/>
      <c r="H21" s="32" t="n">
        <v>0</v>
      </c>
      <c r="I21" s="32" t="n">
        <v>0</v>
      </c>
      <c r="J21" s="32" t="n">
        <v>0</v>
      </c>
      <c r="K21" s="32" t="n">
        <v>-1933.913043478261</v>
      </c>
      <c r="L21" s="32" t="n">
        <v>-1933.913043478261</v>
      </c>
      <c r="M21" s="32" t="n">
        <v>-1933.913043478261</v>
      </c>
      <c r="N21" s="32" t="n">
        <v>-1933.913043478261</v>
      </c>
      <c r="O21" s="32" t="n">
        <v>-1933.913043478261</v>
      </c>
      <c r="P21" s="32" t="n">
        <v>-1933.913043478261</v>
      </c>
      <c r="Q21" s="32" t="n">
        <v>-2488.3903328039205</v>
      </c>
      <c r="R21" s="32" t="n">
        <v>-2649.938724873506</v>
      </c>
      <c r="S21" s="32" t="n">
        <v>-2834.25402101829</v>
      </c>
    </row>
    <row r="22" ht="22" customHeight="1">
      <c r="A22" s="2" t="str">
        <v>PNL.COGS.DIFFERENCE</v>
      </c>
      <c r="B22" s="6" t="str">
        <v>Difference: Cost of revenue</v>
      </c>
      <c r="C22" s="2" t="str">
        <v>EUR</v>
      </c>
      <c r="D22" s="2" t="str">
        <v>NA</v>
      </c>
      <c r="E22" s="38"/>
      <c r="F22" s="39" t="str">
        <v>This workbook minus D10; tolerance EUR 0.01</v>
      </c>
      <c r="G22" s="38"/>
      <c r="H22" s="38">
        <f>'Summary'!H16-H21</f>
        <v>0</v>
      </c>
      <c r="I22" s="38">
        <f>'Summary'!I16-I21</f>
        <v>0</v>
      </c>
      <c r="J22" s="38">
        <f>'Summary'!J16-J21</f>
        <v>0</v>
      </c>
      <c r="K22" s="38">
        <f>'Summary'!K16-K21</f>
        <v>0.0</v>
      </c>
      <c r="L22" s="38">
        <f>'Summary'!L16-L21</f>
        <v>0.0</v>
      </c>
      <c r="M22" s="38">
        <f>'Summary'!M16-M21</f>
        <v>0.0</v>
      </c>
      <c r="N22" s="38">
        <f>'Summary'!N16-N21</f>
        <v>0.0</v>
      </c>
      <c r="O22" s="38">
        <f>'Summary'!O16-O21</f>
        <v>0.0</v>
      </c>
      <c r="P22" s="38">
        <f>'Summary'!P16-P21</f>
        <v>0.0</v>
      </c>
      <c r="Q22" s="38">
        <f>'Summary'!Q16-Q21</f>
        <v>4.547473508864641e-13</v>
      </c>
      <c r="R22" s="38">
        <f>'Summary'!R16-R21</f>
        <v>-4.547473508864641e-13</v>
      </c>
      <c r="S22" s="38">
        <f>'Summary'!S16-S21</f>
        <v>0.0</v>
      </c>
    </row>
    <row r="23" ht="22" customHeight="1">
      <c r="A23" s="2" t="str">
        <v>PNL.GROSS_PROFIT.EXPECTED</v>
      </c>
      <c r="B23" s="6" t="str">
        <v>D10 value: Gross profit</v>
      </c>
      <c r="C23" s="2" t="str">
        <v>EUR</v>
      </c>
      <c r="D23" s="2" t="str">
        <v>NA</v>
      </c>
      <c r="E23" s="2"/>
      <c r="F23" s="6" t="str">
        <v>PnL / PNL.GROSS_PROFIT; frozen D10 release value</v>
      </c>
      <c r="G23" s="2"/>
      <c r="H23" s="32" t="n">
        <v>0</v>
      </c>
      <c r="I23" s="32" t="n">
        <v>0</v>
      </c>
      <c r="J23" s="32" t="n">
        <v>0</v>
      </c>
      <c r="K23" s="32" t="n">
        <v>-1933.913043478261</v>
      </c>
      <c r="L23" s="32" t="n">
        <v>-1933.913043478261</v>
      </c>
      <c r="M23" s="32" t="n">
        <v>-1933.913043478261</v>
      </c>
      <c r="N23" s="32" t="n">
        <v>-1933.913043478261</v>
      </c>
      <c r="O23" s="32" t="n">
        <v>-1933.913043478261</v>
      </c>
      <c r="P23" s="32" t="n">
        <v>-1933.913043478261</v>
      </c>
      <c r="Q23" s="32" t="n">
        <v>-1418.3407585182063</v>
      </c>
      <c r="R23" s="32" t="n">
        <v>-686.788273066817</v>
      </c>
      <c r="S23" s="32" t="n">
        <v>13.431975245695867</v>
      </c>
    </row>
    <row r="24" ht="22" customHeight="1">
      <c r="A24" s="2" t="str">
        <v>PNL.GROSS_PROFIT.DIFFERENCE</v>
      </c>
      <c r="B24" s="6" t="str">
        <v>Difference: Gross profit</v>
      </c>
      <c r="C24" s="2" t="str">
        <v>EUR</v>
      </c>
      <c r="D24" s="2" t="str">
        <v>NA</v>
      </c>
      <c r="E24" s="38"/>
      <c r="F24" s="39" t="str">
        <v>This workbook minus D10; tolerance EUR 0.01</v>
      </c>
      <c r="G24" s="38"/>
      <c r="H24" s="38">
        <f>'Summary'!H17-H23</f>
        <v>0</v>
      </c>
      <c r="I24" s="38">
        <f>'Summary'!I17-I23</f>
        <v>0</v>
      </c>
      <c r="J24" s="38">
        <f>'Summary'!J17-J23</f>
        <v>0</v>
      </c>
      <c r="K24" s="38">
        <f>'Summary'!K17-K23</f>
        <v>0.0</v>
      </c>
      <c r="L24" s="38">
        <f>'Summary'!L17-L23</f>
        <v>0.0</v>
      </c>
      <c r="M24" s="38">
        <f>'Summary'!M17-M23</f>
        <v>0.0</v>
      </c>
      <c r="N24" s="38">
        <f>'Summary'!N17-N23</f>
        <v>0.0</v>
      </c>
      <c r="O24" s="38">
        <f>'Summary'!O17-O23</f>
        <v>0.0</v>
      </c>
      <c r="P24" s="38">
        <f>'Summary'!P17-P23</f>
        <v>0.0</v>
      </c>
      <c r="Q24" s="38">
        <f>'Summary'!Q17-Q23</f>
        <v>4.547473508864641e-13</v>
      </c>
      <c r="R24" s="38">
        <f>'Summary'!R17-R23</f>
        <v>-4.547473508864641e-13</v>
      </c>
      <c r="S24" s="38">
        <f>'Summary'!S17-S23</f>
        <v>0.0</v>
      </c>
    </row>
    <row r="25" ht="22" customHeight="1">
      <c r="A25" s="2" t="str">
        <v>PNL.PEOPLE.EXPECTED</v>
      </c>
      <c r="B25" s="6" t="str">
        <v>D10 value: People costs</v>
      </c>
      <c r="C25" s="2" t="str">
        <v>EUR</v>
      </c>
      <c r="D25" s="2" t="str">
        <v>NA</v>
      </c>
      <c r="E25" s="2"/>
      <c r="F25" s="6" t="str">
        <v>PnL / PNL.PEOPLE; frozen D10 release value</v>
      </c>
      <c r="G25" s="2"/>
      <c r="H25" s="32" t="n">
        <v>-20363.86125</v>
      </c>
      <c r="I25" s="32" t="n">
        <v>-29860.222500000003</v>
      </c>
      <c r="J25" s="32" t="n">
        <v>-38376.87</v>
      </c>
      <c r="K25" s="32" t="n">
        <v>-55374.22125</v>
      </c>
      <c r="L25" s="32" t="n">
        <v>-63890.86875</v>
      </c>
      <c r="M25" s="32" t="n">
        <v>-63890.86875</v>
      </c>
      <c r="N25" s="32" t="n">
        <v>-63890.86875</v>
      </c>
      <c r="O25" s="32" t="n">
        <v>-79473.13875000001</v>
      </c>
      <c r="P25" s="32" t="n">
        <v>-97682.09025000001</v>
      </c>
      <c r="Q25" s="32" t="n">
        <v>-102504.15525000001</v>
      </c>
      <c r="R25" s="32" t="n">
        <v>-102504.15525000001</v>
      </c>
      <c r="S25" s="32" t="n">
        <v>-102504.15525000001</v>
      </c>
    </row>
    <row r="26" ht="22" customHeight="1">
      <c r="A26" s="2" t="str">
        <v>PNL.PEOPLE.DIFFERENCE</v>
      </c>
      <c r="B26" s="6" t="str">
        <v>Difference: People costs</v>
      </c>
      <c r="C26" s="2" t="str">
        <v>EUR</v>
      </c>
      <c r="D26" s="2" t="str">
        <v>NA</v>
      </c>
      <c r="E26" s="38"/>
      <c r="F26" s="39" t="str">
        <v>This workbook minus D10; tolerance EUR 0.01</v>
      </c>
      <c r="G26" s="38"/>
      <c r="H26" s="38">
        <f>'Summary'!H18-H25</f>
        <v>3.637978807091713e-12</v>
      </c>
      <c r="I26" s="38">
        <f>'Summary'!I18-I25</f>
        <v>3.637978807091713e-12</v>
      </c>
      <c r="J26" s="38">
        <f>'Summary'!J18-J25</f>
        <v>0.0</v>
      </c>
      <c r="K26" s="38">
        <f>'Summary'!K18-K25</f>
        <v>0.0</v>
      </c>
      <c r="L26" s="38">
        <f>'Summary'!L18-L25</f>
        <v>0.0</v>
      </c>
      <c r="M26" s="38">
        <f>'Summary'!M18-M25</f>
        <v>0.0</v>
      </c>
      <c r="N26" s="38">
        <f>'Summary'!N18-N25</f>
        <v>0.0</v>
      </c>
      <c r="O26" s="38">
        <f>'Summary'!O18-O25</f>
        <v>1.4551915228366852e-11</v>
      </c>
      <c r="P26" s="38">
        <f>'Summary'!P18-P25</f>
        <v>1.4551915228366852e-11</v>
      </c>
      <c r="Q26" s="38">
        <f>'Summary'!Q18-Q25</f>
        <v>1.4551915228366852e-11</v>
      </c>
      <c r="R26" s="38">
        <f>'Summary'!R18-R25</f>
        <v>1.4551915228366852e-11</v>
      </c>
      <c r="S26" s="38">
        <f>'Summary'!S18-S25</f>
        <v>1.4551915228366852e-11</v>
      </c>
    </row>
    <row r="27" ht="22" customHeight="1">
      <c r="A27" s="2" t="str">
        <v>PNL.OPEX.EXPECTED</v>
      </c>
      <c r="B27" s="6" t="str">
        <v>D10 value: Operating expenses</v>
      </c>
      <c r="C27" s="2" t="str">
        <v>EUR</v>
      </c>
      <c r="D27" s="2" t="str">
        <v>NA</v>
      </c>
      <c r="E27" s="2"/>
      <c r="F27" s="6" t="str">
        <v>PnL / PNL.OPEX; frozen D10 release value</v>
      </c>
      <c r="G27" s="2"/>
      <c r="H27" s="32" t="n">
        <v>-29677.519117647058</v>
      </c>
      <c r="I27" s="32" t="n">
        <v>-29393.675</v>
      </c>
      <c r="J27" s="32" t="n">
        <v>-29119.625</v>
      </c>
      <c r="K27" s="32" t="n">
        <v>-50865.13611111111</v>
      </c>
      <c r="L27" s="32" t="n">
        <v>-42668.83611111111</v>
      </c>
      <c r="M27" s="32" t="n">
        <v>-33659.83611111111</v>
      </c>
      <c r="N27" s="32" t="n">
        <v>-33659.83611111111</v>
      </c>
      <c r="O27" s="32" t="n">
        <v>-93294.48611111111</v>
      </c>
      <c r="P27" s="32" t="n">
        <v>-61232.73611111111</v>
      </c>
      <c r="Q27" s="32" t="n">
        <v>-102928.71111111112</v>
      </c>
      <c r="R27" s="32" t="n">
        <v>-97838.20883838383</v>
      </c>
      <c r="S27" s="32" t="n">
        <v>-102625.04865656566</v>
      </c>
    </row>
    <row r="28" ht="22" customHeight="1">
      <c r="A28" s="2" t="str">
        <v>PNL.OPEX.DIFFERENCE</v>
      </c>
      <c r="B28" s="6" t="str">
        <v>Difference: Operating expenses</v>
      </c>
      <c r="C28" s="2" t="str">
        <v>EUR</v>
      </c>
      <c r="D28" s="2" t="str">
        <v>NA</v>
      </c>
      <c r="E28" s="38"/>
      <c r="F28" s="39" t="str">
        <v>This workbook minus D10; tolerance EUR 0.01</v>
      </c>
      <c r="G28" s="38"/>
      <c r="H28" s="38">
        <f>'Summary'!H19-H27</f>
        <v>0.0</v>
      </c>
      <c r="I28" s="38">
        <f>'Summary'!I19-I27</f>
        <v>0.0</v>
      </c>
      <c r="J28" s="38">
        <f>'Summary'!J19-J27</f>
        <v>0.0</v>
      </c>
      <c r="K28" s="38">
        <f>'Summary'!K19-K27</f>
        <v>0.0</v>
      </c>
      <c r="L28" s="38">
        <f>'Summary'!L19-L27</f>
        <v>0.0</v>
      </c>
      <c r="M28" s="38">
        <f>'Summary'!M19-M27</f>
        <v>0.0</v>
      </c>
      <c r="N28" s="38">
        <f>'Summary'!N19-N27</f>
        <v>0.0</v>
      </c>
      <c r="O28" s="38">
        <f>'Summary'!O19-O27</f>
        <v>0.0</v>
      </c>
      <c r="P28" s="38">
        <f>'Summary'!P19-P27</f>
        <v>0.0</v>
      </c>
      <c r="Q28" s="38">
        <f>'Summary'!Q19-Q27</f>
        <v>0.0</v>
      </c>
      <c r="R28" s="38">
        <f>'Summary'!R19-R27</f>
        <v>0.0</v>
      </c>
      <c r="S28" s="38">
        <f>'Summary'!S19-S27</f>
        <v>0.0</v>
      </c>
    </row>
    <row r="29" ht="22" customHeight="1">
      <c r="A29" s="2" t="str">
        <v>PNL.EBITDA.EXPECTED</v>
      </c>
      <c r="B29" s="6" t="str">
        <v>D10 value: EBITDA</v>
      </c>
      <c r="C29" s="2" t="str">
        <v>EUR</v>
      </c>
      <c r="D29" s="2" t="str">
        <v>NA</v>
      </c>
      <c r="E29" s="2"/>
      <c r="F29" s="6" t="str">
        <v>PnL / PNL.EBITDA; frozen D10 release value</v>
      </c>
      <c r="G29" s="2"/>
      <c r="H29" s="32" t="n">
        <v>-50041.380367647056</v>
      </c>
      <c r="I29" s="32" t="n">
        <v>-59253.89750000001</v>
      </c>
      <c r="J29" s="32" t="n">
        <v>-67496.495</v>
      </c>
      <c r="K29" s="32" t="n">
        <v>-108173.27040458938</v>
      </c>
      <c r="L29" s="32" t="n">
        <v>-108493.61790458937</v>
      </c>
      <c r="M29" s="32" t="n">
        <v>-99484.61790458937</v>
      </c>
      <c r="N29" s="32" t="n">
        <v>-99484.61790458937</v>
      </c>
      <c r="O29" s="32" t="n">
        <v>-174701.53790458938</v>
      </c>
      <c r="P29" s="32" t="n">
        <v>-160848.73940458937</v>
      </c>
      <c r="Q29" s="32" t="n">
        <v>-206851.2071196293</v>
      </c>
      <c r="R29" s="32" t="n">
        <v>-201029.15236145066</v>
      </c>
      <c r="S29" s="32" t="n">
        <v>-205115.77193131996</v>
      </c>
    </row>
    <row r="30" ht="22" customHeight="1">
      <c r="A30" s="2" t="str">
        <v>PNL.EBITDA.DIFFERENCE</v>
      </c>
      <c r="B30" s="6" t="str">
        <v>Difference: EBITDA</v>
      </c>
      <c r="C30" s="2" t="str">
        <v>EUR</v>
      </c>
      <c r="D30" s="2" t="str">
        <v>NA</v>
      </c>
      <c r="E30" s="38"/>
      <c r="F30" s="39" t="str">
        <v>This workbook minus D10; tolerance EUR 0.01</v>
      </c>
      <c r="G30" s="38"/>
      <c r="H30" s="38">
        <f>'Summary'!H20-H29</f>
        <v>0.0</v>
      </c>
      <c r="I30" s="38">
        <f>'Summary'!I20-I29</f>
        <v>7.275957614183426e-12</v>
      </c>
      <c r="J30" s="38">
        <f>'Summary'!J20-J29</f>
        <v>0.0</v>
      </c>
      <c r="K30" s="38">
        <f>'Summary'!K20-K29</f>
        <v>0.0</v>
      </c>
      <c r="L30" s="38">
        <f>'Summary'!L20-L29</f>
        <v>0.0</v>
      </c>
      <c r="M30" s="38">
        <f>'Summary'!M20-M29</f>
        <v>0.0</v>
      </c>
      <c r="N30" s="38">
        <f>'Summary'!N20-N29</f>
        <v>0.0</v>
      </c>
      <c r="O30" s="38">
        <f>'Summary'!O20-O29</f>
        <v>0.0</v>
      </c>
      <c r="P30" s="38">
        <f>'Summary'!P20-P29</f>
        <v>0.0</v>
      </c>
      <c r="Q30" s="38">
        <f>'Summary'!Q20-Q29</f>
        <v>0.0</v>
      </c>
      <c r="R30" s="38">
        <f>'Summary'!R20-R29</f>
        <v>2.9103830456733704e-11</v>
      </c>
      <c r="S30" s="38">
        <f>'Summary'!S20-S29</f>
        <v>0.0</v>
      </c>
    </row>
    <row r="31" ht="22" customHeight="1">
      <c r="A31" s="2" t="str">
        <v>PNL.DEPRECIATION.EXPECTED</v>
      </c>
      <c r="B31" s="6" t="str">
        <v>D10 value: Depreciation</v>
      </c>
      <c r="C31" s="2" t="str">
        <v>EUR</v>
      </c>
      <c r="D31" s="2" t="str">
        <v>NA</v>
      </c>
      <c r="E31" s="2"/>
      <c r="F31" s="6" t="str">
        <v>PnL / PNL.DEPRECIATION; frozen D10 release value</v>
      </c>
      <c r="G31" s="2"/>
      <c r="H31" s="32" t="n">
        <v>-208.33333333333331</v>
      </c>
      <c r="I31" s="32" t="n">
        <v>-277.77777777777777</v>
      </c>
      <c r="J31" s="32" t="n">
        <v>-347.22222222222223</v>
      </c>
      <c r="K31" s="32" t="n">
        <v>-486.11111111111114</v>
      </c>
      <c r="L31" s="32" t="n">
        <v>-555.5555555555555</v>
      </c>
      <c r="M31" s="32" t="n">
        <v>-555.5555555555555</v>
      </c>
      <c r="N31" s="32" t="n">
        <v>-555.5555555555555</v>
      </c>
      <c r="O31" s="32" t="n">
        <v>-694.4444444444445</v>
      </c>
      <c r="P31" s="32" t="n">
        <v>-833.3333333333334</v>
      </c>
      <c r="Q31" s="32" t="n">
        <v>-902.7777777777778</v>
      </c>
      <c r="R31" s="32" t="n">
        <v>-902.7777777777778</v>
      </c>
      <c r="S31" s="32" t="n">
        <v>-902.7777777777778</v>
      </c>
    </row>
    <row r="32" ht="22" customHeight="1">
      <c r="A32" s="2" t="str">
        <v>PNL.DEPRECIATION.DIFFERENCE</v>
      </c>
      <c r="B32" s="6" t="str">
        <v>Difference: Depreciation</v>
      </c>
      <c r="C32" s="2" t="str">
        <v>EUR</v>
      </c>
      <c r="D32" s="2" t="str">
        <v>NA</v>
      </c>
      <c r="E32" s="38"/>
      <c r="F32" s="39" t="str">
        <v>This workbook minus D10; tolerance EUR 0.01</v>
      </c>
      <c r="G32" s="38"/>
      <c r="H32" s="38">
        <f>'Summary'!H21-H31</f>
        <v>0.0</v>
      </c>
      <c r="I32" s="38">
        <f>'Summary'!I21-I31</f>
        <v>0.0</v>
      </c>
      <c r="J32" s="38">
        <f>'Summary'!J21-J31</f>
        <v>0.0</v>
      </c>
      <c r="K32" s="38">
        <f>'Summary'!K21-K31</f>
        <v>5.684341886080802e-14</v>
      </c>
      <c r="L32" s="38">
        <f>'Summary'!L21-L31</f>
        <v>0.0</v>
      </c>
      <c r="M32" s="38">
        <f>'Summary'!M21-M31</f>
        <v>0.0</v>
      </c>
      <c r="N32" s="38">
        <f>'Summary'!N21-N31</f>
        <v>0.0</v>
      </c>
      <c r="O32" s="38">
        <f>'Summary'!O21-O31</f>
        <v>0.0</v>
      </c>
      <c r="P32" s="38">
        <f>'Summary'!P21-P31</f>
        <v>1.1368683772161603e-13</v>
      </c>
      <c r="Q32" s="38">
        <f>'Summary'!Q21-Q31</f>
        <v>1.1368683772161603e-13</v>
      </c>
      <c r="R32" s="38">
        <f>'Summary'!R21-R31</f>
        <v>1.1368683772161603e-13</v>
      </c>
      <c r="S32" s="38">
        <f>'Summary'!S21-S31</f>
        <v>1.1368683772161603e-13</v>
      </c>
    </row>
    <row r="33" ht="22" customHeight="1">
      <c r="A33" s="2" t="str">
        <v>PNL.EBIT.EXPECTED</v>
      </c>
      <c r="B33" s="6" t="str">
        <v>D10 value: EBIT (operating result)</v>
      </c>
      <c r="C33" s="2" t="str">
        <v>EUR</v>
      </c>
      <c r="D33" s="2" t="str">
        <v>NA</v>
      </c>
      <c r="E33" s="2"/>
      <c r="F33" s="6" t="str">
        <v>PnL / PNL.EBIT; frozen D10 release value</v>
      </c>
      <c r="G33" s="2"/>
      <c r="H33" s="32" t="n">
        <v>-50249.71370098039</v>
      </c>
      <c r="I33" s="32" t="n">
        <v>-59531.67527777779</v>
      </c>
      <c r="J33" s="32" t="n">
        <v>-67843.71722222221</v>
      </c>
      <c r="K33" s="32" t="n">
        <v>-108659.38151570049</v>
      </c>
      <c r="L33" s="32" t="n">
        <v>-109049.17346014493</v>
      </c>
      <c r="M33" s="32" t="n">
        <v>-100040.17346014493</v>
      </c>
      <c r="N33" s="32" t="n">
        <v>-100040.17346014493</v>
      </c>
      <c r="O33" s="32" t="n">
        <v>-175395.98234903382</v>
      </c>
      <c r="P33" s="32" t="n">
        <v>-161682.07273792272</v>
      </c>
      <c r="Q33" s="32" t="n">
        <v>-207753.9848974071</v>
      </c>
      <c r="R33" s="32" t="n">
        <v>-201931.93013922844</v>
      </c>
      <c r="S33" s="32" t="n">
        <v>-206018.54970909774</v>
      </c>
    </row>
    <row r="34" ht="22" customHeight="1">
      <c r="A34" s="2" t="str">
        <v>PNL.EBIT.DIFFERENCE</v>
      </c>
      <c r="B34" s="6" t="str">
        <v>Difference: EBIT (operating result)</v>
      </c>
      <c r="C34" s="2" t="str">
        <v>EUR</v>
      </c>
      <c r="D34" s="2" t="str">
        <v>NA</v>
      </c>
      <c r="E34" s="38"/>
      <c r="F34" s="39" t="str">
        <v>This workbook minus D10; tolerance EUR 0.01</v>
      </c>
      <c r="G34" s="38"/>
      <c r="H34" s="38">
        <f>'Summary'!H22-H33</f>
        <v>0.0</v>
      </c>
      <c r="I34" s="38">
        <f>'Summary'!I22-I33</f>
        <v>7.275957614183426e-12</v>
      </c>
      <c r="J34" s="38">
        <f>'Summary'!J22-J33</f>
        <v>0.0</v>
      </c>
      <c r="K34" s="38">
        <f>'Summary'!K22-K33</f>
        <v>0.0</v>
      </c>
      <c r="L34" s="38">
        <f>'Summary'!L22-L33</f>
        <v>0.0</v>
      </c>
      <c r="M34" s="38">
        <f>'Summary'!M22-M33</f>
        <v>0.0</v>
      </c>
      <c r="N34" s="38">
        <f>'Summary'!N22-N33</f>
        <v>0.0</v>
      </c>
      <c r="O34" s="38">
        <f>'Summary'!O22-O33</f>
        <v>0.0</v>
      </c>
      <c r="P34" s="38">
        <f>'Summary'!P22-P33</f>
        <v>0.0</v>
      </c>
      <c r="Q34" s="38">
        <f>'Summary'!Q22-Q33</f>
        <v>0.0</v>
      </c>
      <c r="R34" s="38">
        <f>'Summary'!R22-R33</f>
        <v>2.9103830456733704e-11</v>
      </c>
      <c r="S34" s="38">
        <f>'Summary'!S22-S33</f>
        <v>0.0</v>
      </c>
    </row>
    <row r="35" ht="22" customHeight="1">
      <c r="A35" s="2" t="str">
        <v>PNL.DEP_INTEREST.EXPECTED</v>
      </c>
      <c r="B35" s="6" t="str">
        <v>D10 value: Interest income on deposits</v>
      </c>
      <c r="C35" s="2" t="str">
        <v>EUR</v>
      </c>
      <c r="D35" s="2" t="str">
        <v>NA</v>
      </c>
      <c r="E35" s="2"/>
      <c r="F35" s="6" t="str">
        <v>PnL / PNL.DEP_INTEREST; frozen D10 release value</v>
      </c>
      <c r="G35" s="2"/>
      <c r="H35" s="32" t="n">
        <v>0</v>
      </c>
      <c r="I35" s="32" t="n">
        <v>1255.7951734375</v>
      </c>
      <c r="J35" s="32" t="n">
        <v>1173.567740382238</v>
      </c>
      <c r="K35" s="32" t="n">
        <v>1087.1965188077158</v>
      </c>
      <c r="L35" s="32" t="n">
        <v>979.8132066437256</v>
      </c>
      <c r="M35" s="32" t="n">
        <v>828.9255757712936</v>
      </c>
      <c r="N35" s="32" t="n">
        <v>691.219710360271</v>
      </c>
      <c r="O35" s="32" t="n">
        <v>567.7279626174845</v>
      </c>
      <c r="P35" s="32" t="n">
        <v>5367.33526269002</v>
      </c>
      <c r="Q35" s="32" t="n">
        <v>5183.925070012646</v>
      </c>
      <c r="R35" s="32" t="n">
        <v>4980.470055255518</v>
      </c>
      <c r="S35" s="32" t="n">
        <v>4728.941207045876</v>
      </c>
    </row>
    <row r="36" ht="28" customHeight="1">
      <c r="A36" s="2" t="str">
        <v>PNL.DEP_INTEREST.DIFFERENCE</v>
      </c>
      <c r="B36" s="6" t="str">
        <v>Difference: Interest income on deposits</v>
      </c>
      <c r="C36" s="2" t="str">
        <v>EUR</v>
      </c>
      <c r="D36" s="2" t="str">
        <v>NA</v>
      </c>
      <c r="E36" s="38"/>
      <c r="F36" s="39" t="str">
        <v>This workbook minus D10; tolerance EUR 0.01</v>
      </c>
      <c r="G36" s="38"/>
      <c r="H36" s="38">
        <f>'Summary'!H23-H35</f>
        <v>0</v>
      </c>
      <c r="I36" s="38">
        <f>'Summary'!I23-I35</f>
        <v>0.0</v>
      </c>
      <c r="J36" s="38">
        <f>'Summary'!J23-J35</f>
        <v>0.0</v>
      </c>
      <c r="K36" s="38">
        <f>'Summary'!K23-K35</f>
        <v>0.0</v>
      </c>
      <c r="L36" s="38">
        <f>'Summary'!L23-L35</f>
        <v>0.0</v>
      </c>
      <c r="M36" s="38">
        <f>'Summary'!M23-M35</f>
        <v>0.0</v>
      </c>
      <c r="N36" s="38">
        <f>'Summary'!N23-N35</f>
        <v>0.0</v>
      </c>
      <c r="O36" s="38">
        <f>'Summary'!O23-O35</f>
        <v>0.0</v>
      </c>
      <c r="P36" s="38">
        <f>'Summary'!P23-P35</f>
        <v>0.0</v>
      </c>
      <c r="Q36" s="38">
        <f>'Summary'!Q23-Q35</f>
        <v>0.0</v>
      </c>
      <c r="R36" s="38">
        <f>'Summary'!R23-R35</f>
        <v>0.0</v>
      </c>
      <c r="S36" s="38">
        <f>'Summary'!S23-S35</f>
        <v>0.0</v>
      </c>
    </row>
    <row r="37" ht="22" customHeight="1">
      <c r="A37" s="2" t="str">
        <v>PNL.NOTE_INTEREST.EXPECTED</v>
      </c>
      <c r="B37" s="6" t="str">
        <v>D10 value: Convertible note interest</v>
      </c>
      <c r="C37" s="2" t="str">
        <v>EUR</v>
      </c>
      <c r="D37" s="2" t="str">
        <v>NA</v>
      </c>
      <c r="E37" s="2"/>
      <c r="F37" s="6" t="str">
        <v>PnL / PNL.NOTE_INTEREST; frozen D10 release value</v>
      </c>
      <c r="G37" s="2"/>
      <c r="H37" s="32" t="n">
        <v>-4166.666666666667</v>
      </c>
      <c r="I37" s="32" t="n">
        <v>-4166.666666666667</v>
      </c>
      <c r="J37" s="32" t="n">
        <v>-4166.666666666667</v>
      </c>
      <c r="K37" s="32" t="n">
        <v>-4166.666666666667</v>
      </c>
      <c r="L37" s="32" t="n">
        <v>-4166.666666666667</v>
      </c>
      <c r="M37" s="32" t="n">
        <v>-4166.666666666667</v>
      </c>
      <c r="N37" s="32" t="n">
        <v>-4166.666666666667</v>
      </c>
      <c r="O37" s="32" t="n">
        <v>0</v>
      </c>
      <c r="P37" s="32" t="n">
        <v>0</v>
      </c>
      <c r="Q37" s="32" t="n">
        <v>0</v>
      </c>
      <c r="R37" s="32" t="n">
        <v>0</v>
      </c>
      <c r="S37" s="32" t="n">
        <v>0</v>
      </c>
    </row>
    <row r="38" ht="22" customHeight="1">
      <c r="A38" s="2" t="str">
        <v>PNL.NOTE_INTEREST.DIFFERENCE</v>
      </c>
      <c r="B38" s="6" t="str">
        <v>Difference: Convertible note interest</v>
      </c>
      <c r="C38" s="2" t="str">
        <v>EUR</v>
      </c>
      <c r="D38" s="2" t="str">
        <v>NA</v>
      </c>
      <c r="E38" s="38"/>
      <c r="F38" s="39" t="str">
        <v>This workbook minus D10; tolerance EUR 0.01</v>
      </c>
      <c r="G38" s="38"/>
      <c r="H38" s="38">
        <f>'Summary'!H24-H37</f>
        <v>0.0</v>
      </c>
      <c r="I38" s="38">
        <f>'Summary'!I24-I37</f>
        <v>0.0</v>
      </c>
      <c r="J38" s="38">
        <f>'Summary'!J24-J37</f>
        <v>0.0</v>
      </c>
      <c r="K38" s="38">
        <f>'Summary'!K24-K37</f>
        <v>0.0</v>
      </c>
      <c r="L38" s="38">
        <f>'Summary'!L24-L37</f>
        <v>0.0</v>
      </c>
      <c r="M38" s="38">
        <f>'Summary'!M24-M37</f>
        <v>0.0</v>
      </c>
      <c r="N38" s="38">
        <f>'Summary'!N24-N37</f>
        <v>0.0</v>
      </c>
      <c r="O38" s="38">
        <f>'Summary'!O24-O37</f>
        <v>0</v>
      </c>
      <c r="P38" s="38">
        <f>'Summary'!P24-P37</f>
        <v>0</v>
      </c>
      <c r="Q38" s="38">
        <f>'Summary'!Q24-Q37</f>
        <v>0</v>
      </c>
      <c r="R38" s="38">
        <f>'Summary'!R24-R37</f>
        <v>0</v>
      </c>
      <c r="S38" s="38">
        <f>'Summary'!S24-S37</f>
        <v>0</v>
      </c>
    </row>
    <row r="39" ht="22" customHeight="1">
      <c r="A39" s="2" t="str">
        <v>PNL.EBT.EXPECTED</v>
      </c>
      <c r="B39" s="6" t="str">
        <v>D10 value: Earnings before tax</v>
      </c>
      <c r="C39" s="2" t="str">
        <v>EUR</v>
      </c>
      <c r="D39" s="2" t="str">
        <v>NA</v>
      </c>
      <c r="E39" s="2"/>
      <c r="F39" s="6" t="str">
        <v>PnL / PNL.EBT; frozen D10 release value</v>
      </c>
      <c r="G39" s="2"/>
      <c r="H39" s="32" t="n">
        <v>-54416.380367647056</v>
      </c>
      <c r="I39" s="32" t="n">
        <v>-62442.54677100695</v>
      </c>
      <c r="J39" s="32" t="n">
        <v>-70836.81614850665</v>
      </c>
      <c r="K39" s="32" t="n">
        <v>-111738.85166355944</v>
      </c>
      <c r="L39" s="32" t="n">
        <v>-112236.02692016787</v>
      </c>
      <c r="M39" s="32" t="n">
        <v>-103377.9145510403</v>
      </c>
      <c r="N39" s="32" t="n">
        <v>-103515.62041645133</v>
      </c>
      <c r="O39" s="32" t="n">
        <v>-174828.25438641635</v>
      </c>
      <c r="P39" s="32" t="n">
        <v>-156314.7374752327</v>
      </c>
      <c r="Q39" s="32" t="n">
        <v>-202570.05982739443</v>
      </c>
      <c r="R39" s="32" t="n">
        <v>-196951.46008397292</v>
      </c>
      <c r="S39" s="32" t="n">
        <v>-201289.60850205188</v>
      </c>
    </row>
    <row r="40" ht="22" customHeight="1">
      <c r="A40" s="2" t="str">
        <v>PNL.EBT.DIFFERENCE</v>
      </c>
      <c r="B40" s="6" t="str">
        <v>Difference: Earnings before tax</v>
      </c>
      <c r="C40" s="2" t="str">
        <v>EUR</v>
      </c>
      <c r="D40" s="2" t="str">
        <v>NA</v>
      </c>
      <c r="E40" s="38"/>
      <c r="F40" s="39" t="str">
        <v>This workbook minus D10; tolerance EUR 0.01</v>
      </c>
      <c r="G40" s="38"/>
      <c r="H40" s="38">
        <f>'Summary'!H25-H39</f>
        <v>0.0</v>
      </c>
      <c r="I40" s="38">
        <f>'Summary'!I25-I39</f>
        <v>0.0</v>
      </c>
      <c r="J40" s="38">
        <f>'Summary'!J25-J39</f>
        <v>1.4551915228366852e-11</v>
      </c>
      <c r="K40" s="38">
        <f>'Summary'!K25-K39</f>
        <v>0.0</v>
      </c>
      <c r="L40" s="38">
        <f>'Summary'!L25-L39</f>
        <v>0.0</v>
      </c>
      <c r="M40" s="38">
        <f>'Summary'!M25-M39</f>
        <v>0.0</v>
      </c>
      <c r="N40" s="38">
        <f>'Summary'!N25-N39</f>
        <v>1.4551915228366852e-11</v>
      </c>
      <c r="O40" s="38">
        <f>'Summary'!O25-O39</f>
        <v>0.0</v>
      </c>
      <c r="P40" s="38">
        <f>'Summary'!P25-P39</f>
        <v>0.0</v>
      </c>
      <c r="Q40" s="38">
        <f>'Summary'!Q25-Q39</f>
        <v>0.0</v>
      </c>
      <c r="R40" s="38">
        <f>'Summary'!R25-R39</f>
        <v>2.9103830456733704e-11</v>
      </c>
      <c r="S40" s="38">
        <f>'Summary'!S25-S39</f>
        <v>0.0</v>
      </c>
    </row>
    <row r="41" ht="22" customHeight="1">
      <c r="A41" s="2" t="str">
        <v>PNL.TAX.EXPECTED</v>
      </c>
      <c r="B41" s="6" t="str">
        <v>D10 value: Income tax</v>
      </c>
      <c r="C41" s="2" t="str">
        <v>EUR</v>
      </c>
      <c r="D41" s="2" t="str">
        <v>NA</v>
      </c>
      <c r="E41" s="2"/>
      <c r="F41" s="6" t="str">
        <v>PnL / PNL.TAX; frozen D10 release value</v>
      </c>
      <c r="G41" s="2"/>
      <c r="H41" s="32" t="n">
        <v>0</v>
      </c>
      <c r="I41" s="32" t="n">
        <v>0</v>
      </c>
      <c r="J41" s="32" t="n">
        <v>0</v>
      </c>
      <c r="K41" s="32" t="n">
        <v>0</v>
      </c>
      <c r="L41" s="32" t="n">
        <v>0</v>
      </c>
      <c r="M41" s="32" t="n">
        <v>0</v>
      </c>
      <c r="N41" s="32" t="n">
        <v>0</v>
      </c>
      <c r="O41" s="32" t="n">
        <v>0</v>
      </c>
      <c r="P41" s="32" t="n">
        <v>0</v>
      </c>
      <c r="Q41" s="32" t="n">
        <v>0</v>
      </c>
      <c r="R41" s="32" t="n">
        <v>0</v>
      </c>
      <c r="S41" s="32" t="n">
        <v>0</v>
      </c>
    </row>
    <row r="42" ht="22" customHeight="1">
      <c r="A42" s="2" t="str">
        <v>PNL.TAX.DIFFERENCE</v>
      </c>
      <c r="B42" s="6" t="str">
        <v>Difference: Income tax</v>
      </c>
      <c r="C42" s="2" t="str">
        <v>EUR</v>
      </c>
      <c r="D42" s="2" t="str">
        <v>NA</v>
      </c>
      <c r="E42" s="38"/>
      <c r="F42" s="39" t="str">
        <v>This workbook minus D10; tolerance EUR 0.01</v>
      </c>
      <c r="G42" s="38"/>
      <c r="H42" s="38">
        <f>'Summary'!H26-H41</f>
        <v>0</v>
      </c>
      <c r="I42" s="38">
        <f>'Summary'!I26-I41</f>
        <v>0</v>
      </c>
      <c r="J42" s="38">
        <f>'Summary'!J26-J41</f>
        <v>0</v>
      </c>
      <c r="K42" s="38">
        <f>'Summary'!K26-K41</f>
        <v>0</v>
      </c>
      <c r="L42" s="38">
        <f>'Summary'!L26-L41</f>
        <v>0</v>
      </c>
      <c r="M42" s="38">
        <f>'Summary'!M26-M41</f>
        <v>0</v>
      </c>
      <c r="N42" s="38">
        <f>'Summary'!N26-N41</f>
        <v>0</v>
      </c>
      <c r="O42" s="38">
        <f>'Summary'!O26-O41</f>
        <v>0</v>
      </c>
      <c r="P42" s="38">
        <f>'Summary'!P26-P41</f>
        <v>0</v>
      </c>
      <c r="Q42" s="38">
        <f>'Summary'!Q26-Q41</f>
        <v>0</v>
      </c>
      <c r="R42" s="38">
        <f>'Summary'!R26-R41</f>
        <v>0</v>
      </c>
      <c r="S42" s="38">
        <f>'Summary'!S26-S41</f>
        <v>0</v>
      </c>
    </row>
    <row r="43" ht="22" customHeight="1">
      <c r="A43" s="2" t="str">
        <v>PNL.NET_INCOME.EXPECTED</v>
      </c>
      <c r="B43" s="6" t="str">
        <v>D10 value: Net income</v>
      </c>
      <c r="C43" s="2" t="str">
        <v>EUR</v>
      </c>
      <c r="D43" s="2" t="str">
        <v>NA</v>
      </c>
      <c r="E43" s="2"/>
      <c r="F43" s="6" t="str">
        <v>PnL / PNL.NET_INCOME; frozen D10 release value</v>
      </c>
      <c r="G43" s="2"/>
      <c r="H43" s="32" t="n">
        <v>-54416.380367647056</v>
      </c>
      <c r="I43" s="32" t="n">
        <v>-62442.54677100695</v>
      </c>
      <c r="J43" s="32" t="n">
        <v>-70836.81614850665</v>
      </c>
      <c r="K43" s="32" t="n">
        <v>-111738.85166355944</v>
      </c>
      <c r="L43" s="32" t="n">
        <v>-112236.02692016787</v>
      </c>
      <c r="M43" s="32" t="n">
        <v>-103377.9145510403</v>
      </c>
      <c r="N43" s="32" t="n">
        <v>-103515.62041645133</v>
      </c>
      <c r="O43" s="32" t="n">
        <v>-174828.25438641635</v>
      </c>
      <c r="P43" s="32" t="n">
        <v>-156314.7374752327</v>
      </c>
      <c r="Q43" s="32" t="n">
        <v>-202570.05982739443</v>
      </c>
      <c r="R43" s="32" t="n">
        <v>-196951.46008397292</v>
      </c>
      <c r="S43" s="32" t="n">
        <v>-201289.60850205188</v>
      </c>
    </row>
    <row r="44" ht="22" customHeight="1">
      <c r="A44" s="2" t="str">
        <v>PNL.NET_INCOME.DIFFERENCE</v>
      </c>
      <c r="B44" s="6" t="str">
        <v>Difference: Net income</v>
      </c>
      <c r="C44" s="2" t="str">
        <v>EUR</v>
      </c>
      <c r="D44" s="2" t="str">
        <v>NA</v>
      </c>
      <c r="E44" s="38"/>
      <c r="F44" s="39" t="str">
        <v>This workbook minus D10; tolerance EUR 0.01</v>
      </c>
      <c r="G44" s="38"/>
      <c r="H44" s="38">
        <f>'Summary'!H27-H43</f>
        <v>0.0</v>
      </c>
      <c r="I44" s="38">
        <f>'Summary'!I27-I43</f>
        <v>0.0</v>
      </c>
      <c r="J44" s="38">
        <f>'Summary'!J27-J43</f>
        <v>1.4551915228366852e-11</v>
      </c>
      <c r="K44" s="38">
        <f>'Summary'!K27-K43</f>
        <v>0.0</v>
      </c>
      <c r="L44" s="38">
        <f>'Summary'!L27-L43</f>
        <v>0.0</v>
      </c>
      <c r="M44" s="38">
        <f>'Summary'!M27-M43</f>
        <v>0.0</v>
      </c>
      <c r="N44" s="38">
        <f>'Summary'!N27-N43</f>
        <v>1.4551915228366852e-11</v>
      </c>
      <c r="O44" s="38">
        <f>'Summary'!O27-O43</f>
        <v>0.0</v>
      </c>
      <c r="P44" s="38">
        <f>'Summary'!P27-P43</f>
        <v>0.0</v>
      </c>
      <c r="Q44" s="38">
        <f>'Summary'!Q27-Q43</f>
        <v>0.0</v>
      </c>
      <c r="R44" s="38">
        <f>'Summary'!R27-R43</f>
        <v>2.9103830456733704e-11</v>
      </c>
      <c r="S44" s="38">
        <f>'Summary'!S27-S43</f>
        <v>0.0</v>
      </c>
    </row>
    <row r="45" ht="22" customHeight="1">
      <c r="A45" s="2" t="str">
        <v>CF.OPEN_CASH.EXPECTED</v>
      </c>
      <c r="B45" s="6" t="str">
        <v>D10 value: Opening cash</v>
      </c>
      <c r="C45" s="2" t="str">
        <v>EUR</v>
      </c>
      <c r="D45" s="2" t="str">
        <v>NA</v>
      </c>
      <c r="E45" s="2"/>
      <c r="F45" s="6" t="str">
        <v>CashFlow / CF.OPEN_CASH; frozen D10 release value</v>
      </c>
      <c r="G45" s="2"/>
      <c r="H45" s="32" t="n">
        <v>0</v>
      </c>
      <c r="I45" s="32" t="n">
        <v>1004636.13875</v>
      </c>
      <c r="J45" s="32" t="n">
        <v>938854.1923057905</v>
      </c>
      <c r="K45" s="32" t="n">
        <v>869757.2150461727</v>
      </c>
      <c r="L45" s="32" t="n">
        <v>783850.5653149805</v>
      </c>
      <c r="M45" s="32" t="n">
        <v>663140.4606170348</v>
      </c>
      <c r="N45" s="32" t="n">
        <v>552975.7682882168</v>
      </c>
      <c r="O45" s="32" t="n">
        <v>454182.3700939877</v>
      </c>
      <c r="P45" s="32" t="n">
        <v>4293868.210152016</v>
      </c>
      <c r="Q45" s="32" t="n">
        <v>4147140.056010117</v>
      </c>
      <c r="R45" s="32" t="n">
        <v>3984376.0442044144</v>
      </c>
      <c r="S45" s="32" t="n">
        <v>3783152.9656367004</v>
      </c>
    </row>
    <row r="46" ht="22" customHeight="1">
      <c r="A46" s="2" t="str">
        <v>CF.OPEN_CASH.DIFFERENCE</v>
      </c>
      <c r="B46" s="6" t="str">
        <v>Difference: Opening cash</v>
      </c>
      <c r="C46" s="2" t="str">
        <v>EUR</v>
      </c>
      <c r="D46" s="2" t="str">
        <v>NA</v>
      </c>
      <c r="E46" s="38"/>
      <c r="F46" s="39" t="str">
        <v>This workbook minus D10; tolerance EUR 0.01</v>
      </c>
      <c r="G46" s="38"/>
      <c r="H46" s="38">
        <f>'Cash'!H11-H45</f>
        <v>0</v>
      </c>
      <c r="I46" s="38">
        <f>'Cash'!I11-I45</f>
        <v>0.0</v>
      </c>
      <c r="J46" s="38">
        <f>'Cash'!J11-J45</f>
        <v>0.0</v>
      </c>
      <c r="K46" s="38">
        <f>'Cash'!K11-K45</f>
        <v>0.0</v>
      </c>
      <c r="L46" s="38">
        <f>'Cash'!L11-L45</f>
        <v>0.0</v>
      </c>
      <c r="M46" s="38">
        <f>'Cash'!M11-M45</f>
        <v>0.0</v>
      </c>
      <c r="N46" s="38">
        <f>'Cash'!N11-N45</f>
        <v>0.0</v>
      </c>
      <c r="O46" s="38">
        <f>'Cash'!O11-O45</f>
        <v>0.0</v>
      </c>
      <c r="P46" s="38">
        <f>'Cash'!P11-P45</f>
        <v>0.0</v>
      </c>
      <c r="Q46" s="38">
        <f>'Cash'!Q11-Q45</f>
        <v>0.0</v>
      </c>
      <c r="R46" s="38">
        <f>'Cash'!R11-R45</f>
        <v>4.656612873077393e-10</v>
      </c>
      <c r="S46" s="38">
        <f>'Cash'!S11-S45</f>
        <v>4.656612873077393e-10</v>
      </c>
    </row>
    <row r="47" ht="22" customHeight="1">
      <c r="A47" s="2" t="str">
        <v>CF.CFO.EXPECTED</v>
      </c>
      <c r="B47" s="6" t="str">
        <v>D10 value: Operating cash flow</v>
      </c>
      <c r="C47" s="2" t="str">
        <v>EUR</v>
      </c>
      <c r="D47" s="2" t="str">
        <v>NA</v>
      </c>
      <c r="E47" s="2"/>
      <c r="F47" s="6" t="str">
        <v>CashFlow / CF.CFO; frozen D10 release value</v>
      </c>
      <c r="G47" s="2"/>
      <c r="H47" s="32" t="n">
        <v>-20363.861249999998</v>
      </c>
      <c r="I47" s="32" t="n">
        <v>-56856.94644420956</v>
      </c>
      <c r="J47" s="32" t="n">
        <v>-66121.97725961775</v>
      </c>
      <c r="K47" s="32" t="n">
        <v>-82931.6497311923</v>
      </c>
      <c r="L47" s="32" t="n">
        <v>-114760.10469794564</v>
      </c>
      <c r="M47" s="32" t="n">
        <v>-107189.69232881806</v>
      </c>
      <c r="N47" s="32" t="n">
        <v>-98793.3981942291</v>
      </c>
      <c r="O47" s="32" t="n">
        <v>-114499.15994197191</v>
      </c>
      <c r="P47" s="32" t="n">
        <v>-140778.15414189937</v>
      </c>
      <c r="Q47" s="32" t="n">
        <v>-156814.0118057022</v>
      </c>
      <c r="R47" s="32" t="n">
        <v>-198248.07856771414</v>
      </c>
      <c r="S47" s="32" t="n">
        <v>-193387.49258615918</v>
      </c>
    </row>
    <row r="48" ht="22" customHeight="1">
      <c r="A48" s="2" t="str">
        <v>CF.CFO.DIFFERENCE</v>
      </c>
      <c r="B48" s="6" t="str">
        <v>Difference: Operating cash flow</v>
      </c>
      <c r="C48" s="2" t="str">
        <v>EUR</v>
      </c>
      <c r="D48" s="2" t="str">
        <v>NA</v>
      </c>
      <c r="E48" s="38"/>
      <c r="F48" s="39" t="str">
        <v>This workbook minus D10; tolerance EUR 0.01</v>
      </c>
      <c r="G48" s="38"/>
      <c r="H48" s="38">
        <f>'Cash'!H12-H47</f>
        <v>0.0</v>
      </c>
      <c r="I48" s="38">
        <f>'Cash'!I12-I47</f>
        <v>0.0</v>
      </c>
      <c r="J48" s="38">
        <f>'Cash'!J12-J47</f>
        <v>0.0</v>
      </c>
      <c r="K48" s="38">
        <f>'Cash'!K12-K47</f>
        <v>0.0</v>
      </c>
      <c r="L48" s="38">
        <f>'Cash'!L12-L47</f>
        <v>0.0</v>
      </c>
      <c r="M48" s="38">
        <f>'Cash'!M12-M47</f>
        <v>0.0</v>
      </c>
      <c r="N48" s="38">
        <f>'Cash'!N12-N47</f>
        <v>0.0</v>
      </c>
      <c r="O48" s="38">
        <f>'Cash'!O12-O47</f>
        <v>0.0</v>
      </c>
      <c r="P48" s="38">
        <f>'Cash'!P12-P47</f>
        <v>0.0</v>
      </c>
      <c r="Q48" s="38">
        <f>'Cash'!Q12-Q47</f>
        <v>0.0</v>
      </c>
      <c r="R48" s="38">
        <f>'Cash'!R12-R47</f>
        <v>0.0</v>
      </c>
      <c r="S48" s="38">
        <f>'Cash'!S12-S47</f>
        <v>0.0</v>
      </c>
    </row>
    <row r="49" ht="22" customHeight="1">
      <c r="A49" s="2" t="str">
        <v>CF.CFI.EXPECTED</v>
      </c>
      <c r="B49" s="6" t="str">
        <v>D10 value: Investing cash flow</v>
      </c>
      <c r="C49" s="2" t="str">
        <v>EUR</v>
      </c>
      <c r="D49" s="2" t="str">
        <v>NA</v>
      </c>
      <c r="E49" s="2"/>
      <c r="F49" s="6" t="str">
        <v>CashFlow / CF.CFI; frozen D10 release value</v>
      </c>
      <c r="G49" s="2"/>
      <c r="H49" s="32" t="n">
        <v>0</v>
      </c>
      <c r="I49" s="32" t="n">
        <v>-8925</v>
      </c>
      <c r="J49" s="32" t="n">
        <v>-2975</v>
      </c>
      <c r="K49" s="32" t="n">
        <v>-2975</v>
      </c>
      <c r="L49" s="32" t="n">
        <v>-5950</v>
      </c>
      <c r="M49" s="32" t="n">
        <v>-2975</v>
      </c>
      <c r="N49" s="32" t="n">
        <v>0</v>
      </c>
      <c r="O49" s="32" t="n">
        <v>0</v>
      </c>
      <c r="P49" s="32" t="n">
        <v>-5950</v>
      </c>
      <c r="Q49" s="32" t="n">
        <v>-5950</v>
      </c>
      <c r="R49" s="32" t="n">
        <v>-2975</v>
      </c>
      <c r="S49" s="32" t="n">
        <v>0</v>
      </c>
    </row>
    <row r="50" ht="22" customHeight="1">
      <c r="A50" s="2" t="str">
        <v>CF.CFI.DIFFERENCE</v>
      </c>
      <c r="B50" s="6" t="str">
        <v>Difference: Investing cash flow</v>
      </c>
      <c r="C50" s="2" t="str">
        <v>EUR</v>
      </c>
      <c r="D50" s="2" t="str">
        <v>NA</v>
      </c>
      <c r="E50" s="38"/>
      <c r="F50" s="39" t="str">
        <v>This workbook minus D10; tolerance EUR 0.01</v>
      </c>
      <c r="G50" s="38"/>
      <c r="H50" s="38">
        <f>'Cash'!H13-H49</f>
        <v>0</v>
      </c>
      <c r="I50" s="38">
        <f>'Cash'!I13-I49</f>
        <v>0</v>
      </c>
      <c r="J50" s="38">
        <f>'Cash'!J13-J49</f>
        <v>0</v>
      </c>
      <c r="K50" s="38">
        <f>'Cash'!K13-K49</f>
        <v>0</v>
      </c>
      <c r="L50" s="38">
        <f>'Cash'!L13-L49</f>
        <v>0</v>
      </c>
      <c r="M50" s="38">
        <f>'Cash'!M13-M49</f>
        <v>0</v>
      </c>
      <c r="N50" s="38">
        <f>'Cash'!N13-N49</f>
        <v>0</v>
      </c>
      <c r="O50" s="38">
        <f>'Cash'!O13-O49</f>
        <v>0</v>
      </c>
      <c r="P50" s="38">
        <f>'Cash'!P13-P49</f>
        <v>0</v>
      </c>
      <c r="Q50" s="38">
        <f>'Cash'!Q13-Q49</f>
        <v>0</v>
      </c>
      <c r="R50" s="38">
        <f>'Cash'!R13-R49</f>
        <v>0</v>
      </c>
      <c r="S50" s="38">
        <f>'Cash'!S13-S49</f>
        <v>0</v>
      </c>
    </row>
    <row r="51" ht="22" customHeight="1">
      <c r="A51" s="2" t="str">
        <v>CF.CFF.EXPECTED</v>
      </c>
      <c r="B51" s="6" t="str">
        <v>D10 value: Financing cash flow</v>
      </c>
      <c r="C51" s="2" t="str">
        <v>EUR</v>
      </c>
      <c r="D51" s="2" t="str">
        <v>NA</v>
      </c>
      <c r="E51" s="2"/>
      <c r="F51" s="6" t="str">
        <v>CashFlow / CF.CFF; frozen D10 release value</v>
      </c>
      <c r="G51" s="2"/>
      <c r="H51" s="32" t="n">
        <v>1025000</v>
      </c>
      <c r="I51" s="32" t="n">
        <v>0</v>
      </c>
      <c r="J51" s="32" t="n">
        <v>0</v>
      </c>
      <c r="K51" s="32" t="n">
        <v>0</v>
      </c>
      <c r="L51" s="32" t="n">
        <v>0</v>
      </c>
      <c r="M51" s="32" t="n">
        <v>0</v>
      </c>
      <c r="N51" s="32" t="n">
        <v>0</v>
      </c>
      <c r="O51" s="32" t="n">
        <v>3954185</v>
      </c>
      <c r="P51" s="32" t="n">
        <v>0</v>
      </c>
      <c r="Q51" s="32" t="n">
        <v>0</v>
      </c>
      <c r="R51" s="32" t="n">
        <v>0</v>
      </c>
      <c r="S51" s="32" t="n">
        <v>0</v>
      </c>
    </row>
    <row r="52" ht="22" customHeight="1">
      <c r="A52" s="2" t="str">
        <v>CF.CFF.DIFFERENCE</v>
      </c>
      <c r="B52" s="6" t="str">
        <v>Difference: Financing cash flow</v>
      </c>
      <c r="C52" s="2" t="str">
        <v>EUR</v>
      </c>
      <c r="D52" s="2" t="str">
        <v>NA</v>
      </c>
      <c r="E52" s="38"/>
      <c r="F52" s="39" t="str">
        <v>This workbook minus D10; tolerance EUR 0.01</v>
      </c>
      <c r="G52" s="38"/>
      <c r="H52" s="38">
        <f>'Cash'!H14-H51</f>
        <v>0</v>
      </c>
      <c r="I52" s="38">
        <f>'Cash'!I14-I51</f>
        <v>0</v>
      </c>
      <c r="J52" s="38">
        <f>'Cash'!J14-J51</f>
        <v>0</v>
      </c>
      <c r="K52" s="38">
        <f>'Cash'!K14-K51</f>
        <v>0</v>
      </c>
      <c r="L52" s="38">
        <f>'Cash'!L14-L51</f>
        <v>0</v>
      </c>
      <c r="M52" s="38">
        <f>'Cash'!M14-M51</f>
        <v>0</v>
      </c>
      <c r="N52" s="38">
        <f>'Cash'!N14-N51</f>
        <v>0</v>
      </c>
      <c r="O52" s="38">
        <f>'Cash'!O14-O51</f>
        <v>0</v>
      </c>
      <c r="P52" s="38">
        <f>'Cash'!P14-P51</f>
        <v>0</v>
      </c>
      <c r="Q52" s="38">
        <f>'Cash'!Q14-Q51</f>
        <v>0</v>
      </c>
      <c r="R52" s="38">
        <f>'Cash'!R14-R51</f>
        <v>0</v>
      </c>
      <c r="S52" s="38">
        <f>'Cash'!S14-S51</f>
        <v>0</v>
      </c>
    </row>
    <row r="53" ht="22" customHeight="1">
      <c r="A53" s="2" t="str">
        <v>CF.CLOSE_CASH.EXPECTED</v>
      </c>
      <c r="B53" s="6" t="str">
        <v>D10 value: Closing cash</v>
      </c>
      <c r="C53" s="2" t="str">
        <v>EUR</v>
      </c>
      <c r="D53" s="2" t="str">
        <v>NA</v>
      </c>
      <c r="E53" s="2"/>
      <c r="F53" s="6" t="str">
        <v>CashFlow / CF.CLOSE_CASH; frozen D10 release value</v>
      </c>
      <c r="G53" s="2"/>
      <c r="H53" s="32" t="n">
        <v>1004636.13875</v>
      </c>
      <c r="I53" s="32" t="n">
        <v>938854.1923057905</v>
      </c>
      <c r="J53" s="32" t="n">
        <v>869757.2150461727</v>
      </c>
      <c r="K53" s="32" t="n">
        <v>783850.5653149805</v>
      </c>
      <c r="L53" s="32" t="n">
        <v>663140.4606170348</v>
      </c>
      <c r="M53" s="32" t="n">
        <v>552975.7682882168</v>
      </c>
      <c r="N53" s="32" t="n">
        <v>454182.3700939877</v>
      </c>
      <c r="O53" s="32" t="n">
        <v>4293868.210152016</v>
      </c>
      <c r="P53" s="32" t="n">
        <v>4147140.056010117</v>
      </c>
      <c r="Q53" s="32" t="n">
        <v>3984376.044204415</v>
      </c>
      <c r="R53" s="32" t="n">
        <v>3783152.9656367004</v>
      </c>
      <c r="S53" s="32" t="n">
        <v>3589765.4730505412</v>
      </c>
    </row>
    <row r="54" ht="22" customHeight="1">
      <c r="A54" s="2" t="str">
        <v>CF.CLOSE_CASH.DIFFERENCE</v>
      </c>
      <c r="B54" s="6" t="str">
        <v>Difference: Closing cash</v>
      </c>
      <c r="C54" s="2" t="str">
        <v>EUR</v>
      </c>
      <c r="D54" s="2" t="str">
        <v>NA</v>
      </c>
      <c r="E54" s="38"/>
      <c r="F54" s="39" t="str">
        <v>This workbook minus D10; tolerance EUR 0.01</v>
      </c>
      <c r="G54" s="38"/>
      <c r="H54" s="38">
        <f>'Cash'!H15-H53</f>
        <v>0.0</v>
      </c>
      <c r="I54" s="38">
        <f>'Cash'!I15-I53</f>
        <v>0.0</v>
      </c>
      <c r="J54" s="38">
        <f>'Cash'!J15-J53</f>
        <v>0.0</v>
      </c>
      <c r="K54" s="38">
        <f>'Cash'!K15-K53</f>
        <v>0.0</v>
      </c>
      <c r="L54" s="38">
        <f>'Cash'!L15-L53</f>
        <v>0.0</v>
      </c>
      <c r="M54" s="38">
        <f>'Cash'!M15-M53</f>
        <v>0.0</v>
      </c>
      <c r="N54" s="38">
        <f>'Cash'!N15-N53</f>
        <v>0.0</v>
      </c>
      <c r="O54" s="38">
        <f>'Cash'!O15-O53</f>
        <v>0.0</v>
      </c>
      <c r="P54" s="38">
        <f>'Cash'!P15-P53</f>
        <v>0.0</v>
      </c>
      <c r="Q54" s="38">
        <f>'Cash'!Q15-Q53</f>
        <v>0.0</v>
      </c>
      <c r="R54" s="38">
        <f>'Cash'!R15-R53</f>
        <v>4.656612873077393e-10</v>
      </c>
      <c r="S54" s="38">
        <f>'Cash'!S15-S53</f>
        <v>4.656612873077393e-10</v>
      </c>
    </row>
    <row r="55" ht="28" customHeight="1">
      <c r="A55" s="2" t="str">
        <v>CF.NONCASH_CONVERSION.EXPECTED</v>
      </c>
      <c r="B55" s="6" t="str">
        <v>D10 value: Non-cash: note converted into shares (memo)</v>
      </c>
      <c r="C55" s="2" t="str">
        <v>EUR</v>
      </c>
      <c r="D55" s="2" t="str">
        <v>NA</v>
      </c>
      <c r="E55" s="2"/>
      <c r="F55" s="6" t="str">
        <v>CashFlow / CF.NONCASH_CONVERSION; frozen D10 release value</v>
      </c>
      <c r="G55" s="2"/>
      <c r="H55" s="32" t="n">
        <v>0</v>
      </c>
      <c r="I55" s="32" t="n">
        <v>0</v>
      </c>
      <c r="J55" s="32" t="n">
        <v>0</v>
      </c>
      <c r="K55" s="32" t="n">
        <v>0</v>
      </c>
      <c r="L55" s="32" t="n">
        <v>0</v>
      </c>
      <c r="M55" s="32" t="n">
        <v>0</v>
      </c>
      <c r="N55" s="32" t="n">
        <v>0</v>
      </c>
      <c r="O55" s="32" t="n">
        <v>1029166.6666666666</v>
      </c>
      <c r="P55" s="32" t="n">
        <v>0</v>
      </c>
      <c r="Q55" s="32" t="n">
        <v>0</v>
      </c>
      <c r="R55" s="32" t="n">
        <v>0</v>
      </c>
      <c r="S55" s="32" t="n">
        <v>0</v>
      </c>
    </row>
    <row r="56" ht="28" customHeight="1">
      <c r="A56" s="2" t="str">
        <v>CF.NONCASH_CONVERSION.DIFFERENCE</v>
      </c>
      <c r="B56" s="6" t="str">
        <v>Difference: Non-cash: note converted into shares (memo)</v>
      </c>
      <c r="C56" s="2" t="str">
        <v>EUR</v>
      </c>
      <c r="D56" s="2" t="str">
        <v>NA</v>
      </c>
      <c r="E56" s="38"/>
      <c r="F56" s="39" t="str">
        <v>This workbook minus D10; tolerance EUR 0.01</v>
      </c>
      <c r="G56" s="38"/>
      <c r="H56" s="38">
        <f>'Cash'!H16-H55</f>
        <v>0</v>
      </c>
      <c r="I56" s="38">
        <f>'Cash'!I16-I55</f>
        <v>0</v>
      </c>
      <c r="J56" s="38">
        <f>'Cash'!J16-J55</f>
        <v>0</v>
      </c>
      <c r="K56" s="38">
        <f>'Cash'!K16-K55</f>
        <v>0</v>
      </c>
      <c r="L56" s="38">
        <f>'Cash'!L16-L55</f>
        <v>0</v>
      </c>
      <c r="M56" s="38">
        <f>'Cash'!M16-M55</f>
        <v>0</v>
      </c>
      <c r="N56" s="38">
        <f>'Cash'!N16-N55</f>
        <v>0</v>
      </c>
      <c r="O56" s="38">
        <f>'Cash'!O16-O55</f>
        <v>0.0</v>
      </c>
      <c r="P56" s="38">
        <f>'Cash'!P16-P55</f>
        <v>0</v>
      </c>
      <c r="Q56" s="38">
        <f>'Cash'!Q16-Q55</f>
        <v>0</v>
      </c>
      <c r="R56" s="38">
        <f>'Cash'!R16-R55</f>
        <v>0</v>
      </c>
      <c r="S56" s="38">
        <f>'Cash'!S16-S55</f>
        <v>0</v>
      </c>
    </row>
    <row r="57" ht="28" customHeight="1">
      <c r="A57" s="2" t="str">
        <v>CAP.ADDITIONS.EXPECTED</v>
      </c>
      <c r="B57" s="6" t="str">
        <v>D10 value: Capital expenditure: additions</v>
      </c>
      <c r="C57" s="2" t="str">
        <v>EUR</v>
      </c>
      <c r="D57" s="2" t="str">
        <v>NA</v>
      </c>
      <c r="E57" s="2"/>
      <c r="F57" s="6" t="str">
        <v>Capex / CAP.ADDITIONS; frozen D10 release value</v>
      </c>
      <c r="G57" s="2"/>
      <c r="H57" s="32" t="n">
        <v>7500</v>
      </c>
      <c r="I57" s="32" t="n">
        <v>2500</v>
      </c>
      <c r="J57" s="32" t="n">
        <v>2500</v>
      </c>
      <c r="K57" s="32" t="n">
        <v>5000</v>
      </c>
      <c r="L57" s="32" t="n">
        <v>2500</v>
      </c>
      <c r="M57" s="32" t="n">
        <v>0</v>
      </c>
      <c r="N57" s="32" t="n">
        <v>0</v>
      </c>
      <c r="O57" s="32" t="n">
        <v>5000</v>
      </c>
      <c r="P57" s="32" t="n">
        <v>5000</v>
      </c>
      <c r="Q57" s="32" t="n">
        <v>2500</v>
      </c>
      <c r="R57" s="32" t="n">
        <v>0</v>
      </c>
      <c r="S57" s="32" t="n">
        <v>0</v>
      </c>
    </row>
    <row r="58" ht="28" customHeight="1">
      <c r="A58" s="2" t="str">
        <v>CAP.ADDITIONS.DIFFERENCE</v>
      </c>
      <c r="B58" s="6" t="str">
        <v>Difference: Capital expenditure: additions</v>
      </c>
      <c r="C58" s="2" t="str">
        <v>EUR</v>
      </c>
      <c r="D58" s="2" t="str">
        <v>NA</v>
      </c>
      <c r="E58" s="38"/>
      <c r="F58" s="39" t="str">
        <v>This workbook minus D10; tolerance EUR 0.01</v>
      </c>
      <c r="G58" s="38"/>
      <c r="H58" s="38">
        <f>'Capex'!H11-H57</f>
        <v>0</v>
      </c>
      <c r="I58" s="38">
        <f>'Capex'!I11-I57</f>
        <v>0</v>
      </c>
      <c r="J58" s="38">
        <f>'Capex'!J11-J57</f>
        <v>0</v>
      </c>
      <c r="K58" s="38">
        <f>'Capex'!K11-K57</f>
        <v>0</v>
      </c>
      <c r="L58" s="38">
        <f>'Capex'!L11-L57</f>
        <v>0</v>
      </c>
      <c r="M58" s="38">
        <f>'Capex'!M11-M57</f>
        <v>0</v>
      </c>
      <c r="N58" s="38">
        <f>'Capex'!N11-N57</f>
        <v>0</v>
      </c>
      <c r="O58" s="38">
        <f>'Capex'!O11-O57</f>
        <v>0</v>
      </c>
      <c r="P58" s="38">
        <f>'Capex'!P11-P57</f>
        <v>0</v>
      </c>
      <c r="Q58" s="38">
        <f>'Capex'!Q11-Q57</f>
        <v>0</v>
      </c>
      <c r="R58" s="38">
        <f>'Capex'!R11-R57</f>
        <v>0</v>
      </c>
      <c r="S58" s="38">
        <f>'Capex'!S11-S57</f>
        <v>0</v>
      </c>
    </row>
    <row r="59" ht="22" customHeight="1">
      <c r="A59" s="2" t="str">
        <v>CAP.GROSS.EXPECTED</v>
      </c>
      <c r="B59" s="6" t="str">
        <v>D10 value: Fixed assets at cost</v>
      </c>
      <c r="C59" s="2" t="str">
        <v>EUR</v>
      </c>
      <c r="D59" s="2" t="str">
        <v>NA</v>
      </c>
      <c r="E59" s="2"/>
      <c r="F59" s="6" t="str">
        <v>Capex / CAP.GROSS; frozen D10 release value</v>
      </c>
      <c r="G59" s="2"/>
      <c r="H59" s="32" t="n">
        <v>7500</v>
      </c>
      <c r="I59" s="32" t="n">
        <v>10000</v>
      </c>
      <c r="J59" s="32" t="n">
        <v>12500</v>
      </c>
      <c r="K59" s="32" t="n">
        <v>17500</v>
      </c>
      <c r="L59" s="32" t="n">
        <v>20000</v>
      </c>
      <c r="M59" s="32" t="n">
        <v>20000</v>
      </c>
      <c r="N59" s="32" t="n">
        <v>20000</v>
      </c>
      <c r="O59" s="32" t="n">
        <v>25000</v>
      </c>
      <c r="P59" s="32" t="n">
        <v>30000</v>
      </c>
      <c r="Q59" s="32" t="n">
        <v>32500</v>
      </c>
      <c r="R59" s="32" t="n">
        <v>32500</v>
      </c>
      <c r="S59" s="32" t="n">
        <v>32500</v>
      </c>
    </row>
    <row r="60" ht="22" customHeight="1">
      <c r="A60" s="2" t="str">
        <v>CAP.GROSS.DIFFERENCE</v>
      </c>
      <c r="B60" s="6" t="str">
        <v>Difference: Fixed assets at cost</v>
      </c>
      <c r="C60" s="2" t="str">
        <v>EUR</v>
      </c>
      <c r="D60" s="2" t="str">
        <v>NA</v>
      </c>
      <c r="E60" s="38"/>
      <c r="F60" s="39" t="str">
        <v>This workbook minus D10; tolerance EUR 0.01</v>
      </c>
      <c r="G60" s="38"/>
      <c r="H60" s="38">
        <f>'Capex'!H12-H59</f>
        <v>0</v>
      </c>
      <c r="I60" s="38">
        <f>'Capex'!I12-I59</f>
        <v>0</v>
      </c>
      <c r="J60" s="38">
        <f>'Capex'!J12-J59</f>
        <v>0</v>
      </c>
      <c r="K60" s="38">
        <f>'Capex'!K12-K59</f>
        <v>0</v>
      </c>
      <c r="L60" s="38">
        <f>'Capex'!L12-L59</f>
        <v>0</v>
      </c>
      <c r="M60" s="38">
        <f>'Capex'!M12-M59</f>
        <v>0</v>
      </c>
      <c r="N60" s="38">
        <f>'Capex'!N12-N59</f>
        <v>0</v>
      </c>
      <c r="O60" s="38">
        <f>'Capex'!O12-O59</f>
        <v>0</v>
      </c>
      <c r="P60" s="38">
        <f>'Capex'!P12-P59</f>
        <v>0</v>
      </c>
      <c r="Q60" s="38">
        <f>'Capex'!Q12-Q59</f>
        <v>0</v>
      </c>
      <c r="R60" s="38">
        <f>'Capex'!R12-R59</f>
        <v>0</v>
      </c>
      <c r="S60" s="38">
        <f>'Capex'!S12-S59</f>
        <v>0</v>
      </c>
    </row>
    <row r="61" ht="22" customHeight="1">
      <c r="A61" s="2" t="str">
        <v>CAP.ACC_DEP.EXPECTED</v>
      </c>
      <c r="B61" s="6" t="str">
        <v>D10 value: Accumulated depreciation</v>
      </c>
      <c r="C61" s="2" t="str">
        <v>EUR</v>
      </c>
      <c r="D61" s="2" t="str">
        <v>NA</v>
      </c>
      <c r="E61" s="2"/>
      <c r="F61" s="6" t="str">
        <v>Capex / CAP.ACC_DEP; frozen D10 release value</v>
      </c>
      <c r="G61" s="2"/>
      <c r="H61" s="32" t="n">
        <v>208.33333333333331</v>
      </c>
      <c r="I61" s="32" t="n">
        <v>486.1111111111111</v>
      </c>
      <c r="J61" s="32" t="n">
        <v>833.3333333333334</v>
      </c>
      <c r="K61" s="32" t="n">
        <v>1319.4444444444441</v>
      </c>
      <c r="L61" s="32" t="n">
        <v>1875</v>
      </c>
      <c r="M61" s="32" t="n">
        <v>2430.5555555555557</v>
      </c>
      <c r="N61" s="32" t="n">
        <v>2986.1111111111118</v>
      </c>
      <c r="O61" s="32" t="n">
        <v>3680.555555555555</v>
      </c>
      <c r="P61" s="32" t="n">
        <v>4513.888888888889</v>
      </c>
      <c r="Q61" s="32" t="n">
        <v>5416.666666666666</v>
      </c>
      <c r="R61" s="32" t="n">
        <v>6319.444444444443</v>
      </c>
      <c r="S61" s="32" t="n">
        <v>7222.222222222222</v>
      </c>
    </row>
    <row r="62" ht="22" customHeight="1">
      <c r="A62" s="2" t="str">
        <v>CAP.ACC_DEP.DIFFERENCE</v>
      </c>
      <c r="B62" s="6" t="str">
        <v>Difference: Accumulated depreciation</v>
      </c>
      <c r="C62" s="2" t="str">
        <v>EUR</v>
      </c>
      <c r="D62" s="2" t="str">
        <v>NA</v>
      </c>
      <c r="E62" s="38"/>
      <c r="F62" s="39" t="str">
        <v>This workbook minus D10; tolerance EUR 0.01</v>
      </c>
      <c r="G62" s="38"/>
      <c r="H62" s="38">
        <f>'Capex'!H13-H61</f>
        <v>0.0</v>
      </c>
      <c r="I62" s="38">
        <f>'Capex'!I13-I61</f>
        <v>0.0</v>
      </c>
      <c r="J62" s="38">
        <f>'Capex'!J13-J61</f>
        <v>0.0</v>
      </c>
      <c r="K62" s="38">
        <f>'Capex'!K13-K61</f>
        <v>0.0</v>
      </c>
      <c r="L62" s="38">
        <f>'Capex'!L13-L61</f>
        <v>0</v>
      </c>
      <c r="M62" s="38">
        <f>'Capex'!M13-M61</f>
        <v>0.0</v>
      </c>
      <c r="N62" s="38">
        <f>'Capex'!N13-N61</f>
        <v>0.0</v>
      </c>
      <c r="O62" s="38">
        <f>'Capex'!O13-O61</f>
        <v>0.0</v>
      </c>
      <c r="P62" s="38">
        <f>'Capex'!P13-P61</f>
        <v>0.0</v>
      </c>
      <c r="Q62" s="38">
        <f>'Capex'!Q13-Q61</f>
        <v>0.0</v>
      </c>
      <c r="R62" s="38">
        <f>'Capex'!R13-R61</f>
        <v>0.0</v>
      </c>
      <c r="S62" s="38">
        <f>'Capex'!S13-S61</f>
        <v>0.0</v>
      </c>
    </row>
    <row r="63" ht="22" customHeight="1">
      <c r="A63" s="2" t="str">
        <v>CAP.NBV.EXPECTED</v>
      </c>
      <c r="B63" s="6" t="str">
        <v>D10 value: Net book value</v>
      </c>
      <c r="C63" s="2" t="str">
        <v>EUR</v>
      </c>
      <c r="D63" s="2" t="str">
        <v>NA</v>
      </c>
      <c r="E63" s="2"/>
      <c r="F63" s="6" t="str">
        <v>Capex / CAP.NBV; frozen D10 release value</v>
      </c>
      <c r="G63" s="2"/>
      <c r="H63" s="32" t="n">
        <v>7291.666666666667</v>
      </c>
      <c r="I63" s="32" t="n">
        <v>9513.888888888889</v>
      </c>
      <c r="J63" s="32" t="n">
        <v>11666.666666666666</v>
      </c>
      <c r="K63" s="32" t="n">
        <v>16180.555555555557</v>
      </c>
      <c r="L63" s="32" t="n">
        <v>18125</v>
      </c>
      <c r="M63" s="32" t="n">
        <v>17569.444444444445</v>
      </c>
      <c r="N63" s="32" t="n">
        <v>17013.888888888887</v>
      </c>
      <c r="O63" s="32" t="n">
        <v>21319.444444444445</v>
      </c>
      <c r="P63" s="32" t="n">
        <v>25486.11111111111</v>
      </c>
      <c r="Q63" s="32" t="n">
        <v>27083.333333333336</v>
      </c>
      <c r="R63" s="32" t="n">
        <v>26180.555555555555</v>
      </c>
      <c r="S63" s="32" t="n">
        <v>25277.777777777777</v>
      </c>
    </row>
    <row r="64" ht="22" customHeight="1">
      <c r="A64" s="2" t="str">
        <v>CAP.NBV.DIFFERENCE</v>
      </c>
      <c r="B64" s="6" t="str">
        <v>Difference: Net book value</v>
      </c>
      <c r="C64" s="2" t="str">
        <v>EUR</v>
      </c>
      <c r="D64" s="2" t="str">
        <v>NA</v>
      </c>
      <c r="E64" s="38"/>
      <c r="F64" s="39" t="str">
        <v>This workbook minus D10; tolerance EUR 0.01</v>
      </c>
      <c r="G64" s="38"/>
      <c r="H64" s="38">
        <f>'Capex'!H14-H63</f>
        <v>0.0</v>
      </c>
      <c r="I64" s="38">
        <f>'Capex'!I14-I63</f>
        <v>0.0</v>
      </c>
      <c r="J64" s="38">
        <f>'Capex'!J14-J63</f>
        <v>0.0</v>
      </c>
      <c r="K64" s="38">
        <f>'Capex'!K14-K63</f>
        <v>0.0</v>
      </c>
      <c r="L64" s="38">
        <f>'Capex'!L14-L63</f>
        <v>0</v>
      </c>
      <c r="M64" s="38">
        <f>'Capex'!M14-M63</f>
        <v>0.0</v>
      </c>
      <c r="N64" s="38">
        <f>'Capex'!N14-N63</f>
        <v>0.0</v>
      </c>
      <c r="O64" s="38">
        <f>'Capex'!O14-O63</f>
        <v>0.0</v>
      </c>
      <c r="P64" s="38">
        <f>'Capex'!P14-P63</f>
        <v>0.0</v>
      </c>
      <c r="Q64" s="38">
        <f>'Capex'!Q14-Q63</f>
        <v>0.0</v>
      </c>
      <c r="R64" s="38">
        <f>'Capex'!R14-R63</f>
        <v>0.0</v>
      </c>
      <c r="S64" s="38">
        <f>'Capex'!S14-S63</f>
        <v>0.0</v>
      </c>
    </row>
    <row r="65" ht="22" customHeight="1">
      <c r="A65" s="2" t="str">
        <v>CAP.DEPRECIATION.EXPECTED</v>
      </c>
      <c r="B65" s="6" t="str">
        <v>D10 value: Depreciation</v>
      </c>
      <c r="C65" s="2" t="str">
        <v>EUR</v>
      </c>
      <c r="D65" s="2" t="str">
        <v>NA</v>
      </c>
      <c r="E65" s="2"/>
      <c r="F65" s="6" t="str">
        <v>Capex / CAP.DEPRECIATION; frozen D10 release value</v>
      </c>
      <c r="G65" s="2"/>
      <c r="H65" s="32" t="n">
        <v>208.33333333333331</v>
      </c>
      <c r="I65" s="32" t="n">
        <v>277.77777777777777</v>
      </c>
      <c r="J65" s="32" t="n">
        <v>347.22222222222223</v>
      </c>
      <c r="K65" s="32" t="n">
        <v>486.11111111111114</v>
      </c>
      <c r="L65" s="32" t="n">
        <v>555.5555555555555</v>
      </c>
      <c r="M65" s="32" t="n">
        <v>555.5555555555555</v>
      </c>
      <c r="N65" s="32" t="n">
        <v>555.5555555555555</v>
      </c>
      <c r="O65" s="32" t="n">
        <v>694.4444444444445</v>
      </c>
      <c r="P65" s="32" t="n">
        <v>833.3333333333334</v>
      </c>
      <c r="Q65" s="32" t="n">
        <v>902.7777777777778</v>
      </c>
      <c r="R65" s="32" t="n">
        <v>902.7777777777778</v>
      </c>
      <c r="S65" s="32" t="n">
        <v>902.7777777777778</v>
      </c>
    </row>
    <row r="66" ht="22" customHeight="1">
      <c r="A66" s="2" t="str">
        <v>CAP.DEPRECIATION.DIFFERENCE</v>
      </c>
      <c r="B66" s="6" t="str">
        <v>Difference: Depreciation</v>
      </c>
      <c r="C66" s="2" t="str">
        <v>EUR</v>
      </c>
      <c r="D66" s="2" t="str">
        <v>NA</v>
      </c>
      <c r="E66" s="38"/>
      <c r="F66" s="39" t="str">
        <v>This workbook minus D10; tolerance EUR 0.01</v>
      </c>
      <c r="G66" s="38"/>
      <c r="H66" s="38">
        <f>'Capex'!H15-H65</f>
        <v>0.0</v>
      </c>
      <c r="I66" s="38">
        <f>'Capex'!I15-I65</f>
        <v>0.0</v>
      </c>
      <c r="J66" s="38">
        <f>'Capex'!J15-J65</f>
        <v>0.0</v>
      </c>
      <c r="K66" s="38">
        <f>'Capex'!K15-K65</f>
        <v>0.0</v>
      </c>
      <c r="L66" s="38">
        <f>'Capex'!L15-L65</f>
        <v>0.0</v>
      </c>
      <c r="M66" s="38">
        <f>'Capex'!M15-M65</f>
        <v>0.0</v>
      </c>
      <c r="N66" s="38">
        <f>'Capex'!N15-N65</f>
        <v>0.0</v>
      </c>
      <c r="O66" s="38">
        <f>'Capex'!O15-O65</f>
        <v>0.0</v>
      </c>
      <c r="P66" s="38">
        <f>'Capex'!P15-P65</f>
        <v>0.0</v>
      </c>
      <c r="Q66" s="38">
        <f>'Capex'!Q15-Q65</f>
        <v>0.0</v>
      </c>
      <c r="R66" s="38">
        <f>'Capex'!R15-R65</f>
        <v>0.0</v>
      </c>
      <c r="S66" s="38">
        <f>'Capex'!S15-S65</f>
        <v>0.0</v>
      </c>
    </row>
    <row r="67" ht="22" customHeight="1">
      <c r="A67" s="2" t="str">
        <v>CAP.PAID.EXPECTED</v>
      </c>
      <c r="B67" s="6" t="str">
        <v>D10 value: Capital expenditure paid</v>
      </c>
      <c r="C67" s="2" t="str">
        <v>EUR</v>
      </c>
      <c r="D67" s="2" t="str">
        <v>NA</v>
      </c>
      <c r="E67" s="2"/>
      <c r="F67" s="6" t="str">
        <v>Capex / CAP.PAID; frozen D10 release value</v>
      </c>
      <c r="G67" s="2"/>
      <c r="H67" s="32" t="n">
        <v>0</v>
      </c>
      <c r="I67" s="32" t="n">
        <v>8925</v>
      </c>
      <c r="J67" s="32" t="n">
        <v>2975</v>
      </c>
      <c r="K67" s="32" t="n">
        <v>2975</v>
      </c>
      <c r="L67" s="32" t="n">
        <v>5950</v>
      </c>
      <c r="M67" s="32" t="n">
        <v>2975</v>
      </c>
      <c r="N67" s="32" t="n">
        <v>0</v>
      </c>
      <c r="O67" s="32" t="n">
        <v>0</v>
      </c>
      <c r="P67" s="32" t="n">
        <v>5950</v>
      </c>
      <c r="Q67" s="32" t="n">
        <v>5950</v>
      </c>
      <c r="R67" s="32" t="n">
        <v>2975</v>
      </c>
      <c r="S67" s="32" t="n">
        <v>0</v>
      </c>
    </row>
    <row r="68" ht="22" customHeight="1">
      <c r="A68" s="2" t="str">
        <v>CAP.PAID.DIFFERENCE</v>
      </c>
      <c r="B68" s="6" t="str">
        <v>Difference: Capital expenditure paid</v>
      </c>
      <c r="C68" s="2" t="str">
        <v>EUR</v>
      </c>
      <c r="D68" s="2" t="str">
        <v>NA</v>
      </c>
      <c r="E68" s="38"/>
      <c r="F68" s="39" t="str">
        <v>This workbook minus D10; tolerance EUR 0.01</v>
      </c>
      <c r="G68" s="38"/>
      <c r="H68" s="38">
        <f>'Capex'!H16-H67</f>
        <v>0</v>
      </c>
      <c r="I68" s="38">
        <f>'Capex'!I16-I67</f>
        <v>0</v>
      </c>
      <c r="J68" s="38">
        <f>'Capex'!J16-J67</f>
        <v>0</v>
      </c>
      <c r="K68" s="38">
        <f>'Capex'!K16-K67</f>
        <v>0</v>
      </c>
      <c r="L68" s="38">
        <f>'Capex'!L16-L67</f>
        <v>0</v>
      </c>
      <c r="M68" s="38">
        <f>'Capex'!M16-M67</f>
        <v>0</v>
      </c>
      <c r="N68" s="38">
        <f>'Capex'!N16-N67</f>
        <v>0</v>
      </c>
      <c r="O68" s="38">
        <f>'Capex'!O16-O67</f>
        <v>0</v>
      </c>
      <c r="P68" s="38">
        <f>'Capex'!P16-P67</f>
        <v>0</v>
      </c>
      <c r="Q68" s="38">
        <f>'Capex'!Q16-Q67</f>
        <v>0</v>
      </c>
      <c r="R68" s="38">
        <f>'Capex'!R16-R67</f>
        <v>0</v>
      </c>
      <c r="S68" s="38">
        <f>'Capex'!S16-S67</f>
        <v>0</v>
      </c>
    </row>
    <row r="69" ht="22" customHeight="1">
      <c r="A69" s="2" t="str">
        <v>CAP.AP.EXPECTED</v>
      </c>
      <c r="B69" s="6" t="str">
        <v>D10 value: Capex payables</v>
      </c>
      <c r="C69" s="2" t="str">
        <v>EUR</v>
      </c>
      <c r="D69" s="2" t="str">
        <v>NA</v>
      </c>
      <c r="E69" s="2"/>
      <c r="F69" s="6" t="str">
        <v>Capex / CAP.AP; frozen D10 release value</v>
      </c>
      <c r="G69" s="2"/>
      <c r="H69" s="32" t="n">
        <v>8925</v>
      </c>
      <c r="I69" s="32" t="n">
        <v>2975</v>
      </c>
      <c r="J69" s="32" t="n">
        <v>2975</v>
      </c>
      <c r="K69" s="32" t="n">
        <v>5950</v>
      </c>
      <c r="L69" s="32" t="n">
        <v>2975</v>
      </c>
      <c r="M69" s="32" t="n">
        <v>0</v>
      </c>
      <c r="N69" s="32" t="n">
        <v>0</v>
      </c>
      <c r="O69" s="32" t="n">
        <v>5950</v>
      </c>
      <c r="P69" s="32" t="n">
        <v>5950</v>
      </c>
      <c r="Q69" s="32" t="n">
        <v>2975</v>
      </c>
      <c r="R69" s="32" t="n">
        <v>0</v>
      </c>
      <c r="S69" s="32" t="n">
        <v>0</v>
      </c>
    </row>
    <row r="70" ht="22" customHeight="1">
      <c r="A70" s="2" t="str">
        <v>CAP.AP.DIFFERENCE</v>
      </c>
      <c r="B70" s="6" t="str">
        <v>Difference: Capex payables</v>
      </c>
      <c r="C70" s="2" t="str">
        <v>EUR</v>
      </c>
      <c r="D70" s="2" t="str">
        <v>NA</v>
      </c>
      <c r="E70" s="38"/>
      <c r="F70" s="39" t="str">
        <v>This workbook minus D10; tolerance EUR 0.01</v>
      </c>
      <c r="G70" s="38"/>
      <c r="H70" s="38">
        <f>'Capex'!H17-H69</f>
        <v>0</v>
      </c>
      <c r="I70" s="38">
        <f>'Capex'!I17-I69</f>
        <v>0</v>
      </c>
      <c r="J70" s="38">
        <f>'Capex'!J17-J69</f>
        <v>0</v>
      </c>
      <c r="K70" s="38">
        <f>'Capex'!K17-K69</f>
        <v>0</v>
      </c>
      <c r="L70" s="38">
        <f>'Capex'!L17-L69</f>
        <v>0</v>
      </c>
      <c r="M70" s="38">
        <f>'Capex'!M17-M69</f>
        <v>0</v>
      </c>
      <c r="N70" s="38">
        <f>'Capex'!N17-N69</f>
        <v>0</v>
      </c>
      <c r="O70" s="38">
        <f>'Capex'!O17-O69</f>
        <v>0</v>
      </c>
      <c r="P70" s="38">
        <f>'Capex'!P17-P69</f>
        <v>0</v>
      </c>
      <c r="Q70" s="38">
        <f>'Capex'!Q17-Q69</f>
        <v>0</v>
      </c>
      <c r="R70" s="38">
        <f>'Capex'!R17-R69</f>
        <v>0</v>
      </c>
      <c r="S70" s="38">
        <f>'Capex'!S17-S69</f>
        <v>0</v>
      </c>
    </row>
    <row r="71" ht="22" customHeight="1">
      <c r="A71" s="2" t="str">
        <v>PPL.HEADCOUNT.EXPECTED</v>
      </c>
      <c r="B71" s="6" t="str">
        <v>D10 value: Headcount</v>
      </c>
      <c r="C71" s="2" t="str">
        <v>count</v>
      </c>
      <c r="D71" s="2" t="str">
        <v>NA</v>
      </c>
      <c r="E71" s="2"/>
      <c r="F71" s="6" t="str">
        <v>People / PPL.HEADCOUNT; frozen D10 release value</v>
      </c>
      <c r="G71" s="2"/>
      <c r="H71" s="35" t="n">
        <v>3</v>
      </c>
      <c r="I71" s="35" t="n">
        <v>4</v>
      </c>
      <c r="J71" s="35" t="n">
        <v>5</v>
      </c>
      <c r="K71" s="35" t="n">
        <v>7</v>
      </c>
      <c r="L71" s="35" t="n">
        <v>8</v>
      </c>
      <c r="M71" s="35" t="n">
        <v>8</v>
      </c>
      <c r="N71" s="35" t="n">
        <v>8</v>
      </c>
      <c r="O71" s="35" t="n">
        <v>10</v>
      </c>
      <c r="P71" s="35" t="n">
        <v>12</v>
      </c>
      <c r="Q71" s="35" t="n">
        <v>13</v>
      </c>
      <c r="R71" s="35" t="n">
        <v>13</v>
      </c>
      <c r="S71" s="35" t="n">
        <v>13</v>
      </c>
    </row>
    <row r="72" ht="22" customHeight="1">
      <c r="A72" s="2" t="str">
        <v>PPL.HEADCOUNT.DIFFERENCE</v>
      </c>
      <c r="B72" s="6" t="str">
        <v>Difference: Headcount</v>
      </c>
      <c r="C72" s="2" t="str">
        <v>count</v>
      </c>
      <c r="D72" s="2" t="str">
        <v>NA</v>
      </c>
      <c r="E72" s="40"/>
      <c r="F72" s="41" t="str">
        <v>This workbook minus D10; tolerance 0.000001</v>
      </c>
      <c r="G72" s="40"/>
      <c r="H72" s="40">
        <f>'Headcount'!H11-H71</f>
        <v>0</v>
      </c>
      <c r="I72" s="40">
        <f>'Headcount'!I11-I71</f>
        <v>0</v>
      </c>
      <c r="J72" s="40">
        <f>'Headcount'!J11-J71</f>
        <v>0</v>
      </c>
      <c r="K72" s="40">
        <f>'Headcount'!K11-K71</f>
        <v>0</v>
      </c>
      <c r="L72" s="40">
        <f>'Headcount'!L11-L71</f>
        <v>0</v>
      </c>
      <c r="M72" s="40">
        <f>'Headcount'!M11-M71</f>
        <v>0</v>
      </c>
      <c r="N72" s="40">
        <f>'Headcount'!N11-N71</f>
        <v>0</v>
      </c>
      <c r="O72" s="40">
        <f>'Headcount'!O11-O71</f>
        <v>0</v>
      </c>
      <c r="P72" s="40">
        <f>'Headcount'!P11-P71</f>
        <v>0</v>
      </c>
      <c r="Q72" s="40">
        <f>'Headcount'!Q11-Q71</f>
        <v>0</v>
      </c>
      <c r="R72" s="40">
        <f>'Headcount'!R11-R71</f>
        <v>0</v>
      </c>
      <c r="S72" s="40">
        <f>'Headcount'!S11-S71</f>
        <v>0</v>
      </c>
    </row>
    <row r="73" ht="22" customHeight="1">
      <c r="A73" s="2" t="str">
        <v>PPL.FTE.EXPECTED</v>
      </c>
      <c r="B73" s="6" t="str">
        <v>D10 value: Full-time equivalents (FTE)</v>
      </c>
      <c r="C73" s="2" t="str">
        <v>FTE</v>
      </c>
      <c r="D73" s="2" t="str">
        <v>NA</v>
      </c>
      <c r="E73" s="2"/>
      <c r="F73" s="6" t="str">
        <v>People / PPL.FTE; frozen D10 release value</v>
      </c>
      <c r="G73" s="2"/>
      <c r="H73" s="35" t="n">
        <v>3</v>
      </c>
      <c r="I73" s="35" t="n">
        <v>4</v>
      </c>
      <c r="J73" s="35" t="n">
        <v>5</v>
      </c>
      <c r="K73" s="35" t="n">
        <v>7</v>
      </c>
      <c r="L73" s="35" t="n">
        <v>8</v>
      </c>
      <c r="M73" s="35" t="n">
        <v>8</v>
      </c>
      <c r="N73" s="35" t="n">
        <v>8</v>
      </c>
      <c r="O73" s="35" t="n">
        <v>10</v>
      </c>
      <c r="P73" s="35" t="n">
        <v>12</v>
      </c>
      <c r="Q73" s="35" t="n">
        <v>13</v>
      </c>
      <c r="R73" s="35" t="n">
        <v>13</v>
      </c>
      <c r="S73" s="35" t="n">
        <v>13</v>
      </c>
    </row>
    <row r="74" ht="28" customHeight="1">
      <c r="A74" s="2" t="str">
        <v>PPL.FTE.DIFFERENCE</v>
      </c>
      <c r="B74" s="6" t="str">
        <v>Difference: Full-time equivalents (FTE)</v>
      </c>
      <c r="C74" s="2" t="str">
        <v>FTE</v>
      </c>
      <c r="D74" s="2" t="str">
        <v>NA</v>
      </c>
      <c r="E74" s="40"/>
      <c r="F74" s="41" t="str">
        <v>This workbook minus D10; tolerance 0.000001</v>
      </c>
      <c r="G74" s="40"/>
      <c r="H74" s="40">
        <f>'Headcount'!H12-H73</f>
        <v>0</v>
      </c>
      <c r="I74" s="40">
        <f>'Headcount'!I12-I73</f>
        <v>0</v>
      </c>
      <c r="J74" s="40">
        <f>'Headcount'!J12-J73</f>
        <v>0</v>
      </c>
      <c r="K74" s="40">
        <f>'Headcount'!K12-K73</f>
        <v>0</v>
      </c>
      <c r="L74" s="40">
        <f>'Headcount'!L12-L73</f>
        <v>0</v>
      </c>
      <c r="M74" s="40">
        <f>'Headcount'!M12-M73</f>
        <v>0</v>
      </c>
      <c r="N74" s="40">
        <f>'Headcount'!N12-N73</f>
        <v>0</v>
      </c>
      <c r="O74" s="40">
        <f>'Headcount'!O12-O73</f>
        <v>0</v>
      </c>
      <c r="P74" s="40">
        <f>'Headcount'!P12-P73</f>
        <v>0</v>
      </c>
      <c r="Q74" s="40">
        <f>'Headcount'!Q12-Q73</f>
        <v>0</v>
      </c>
      <c r="R74" s="40">
        <f>'Headcount'!R12-R73</f>
        <v>0</v>
      </c>
      <c r="S74" s="40">
        <f>'Headcount'!S12-S73</f>
        <v>0</v>
      </c>
    </row>
    <row r="75" ht="28" customHeight="1">
      <c r="A75" s="2" t="str">
        <v>PPL.EMPLOYEES.EXPECTED</v>
      </c>
      <c r="B75" s="6" t="str">
        <v>D10 value: Employees with social insurance</v>
      </c>
      <c r="C75" s="2" t="str">
        <v>count</v>
      </c>
      <c r="D75" s="2" t="str">
        <v>NA</v>
      </c>
      <c r="E75" s="2"/>
      <c r="F75" s="6" t="str">
        <v>People / PPL.EMPLOYEES; frozen D10 release value</v>
      </c>
      <c r="G75" s="2"/>
      <c r="H75" s="35" t="n">
        <v>1</v>
      </c>
      <c r="I75" s="35" t="n">
        <v>2</v>
      </c>
      <c r="J75" s="35" t="n">
        <v>3</v>
      </c>
      <c r="K75" s="35" t="n">
        <v>5</v>
      </c>
      <c r="L75" s="35" t="n">
        <v>6</v>
      </c>
      <c r="M75" s="35" t="n">
        <v>6</v>
      </c>
      <c r="N75" s="35" t="n">
        <v>6</v>
      </c>
      <c r="O75" s="35" t="n">
        <v>8</v>
      </c>
      <c r="P75" s="35" t="n">
        <v>10</v>
      </c>
      <c r="Q75" s="35" t="n">
        <v>11</v>
      </c>
      <c r="R75" s="35" t="n">
        <v>11</v>
      </c>
      <c r="S75" s="35" t="n">
        <v>11</v>
      </c>
    </row>
    <row r="76" ht="28" customHeight="1">
      <c r="A76" s="2" t="str">
        <v>PPL.EMPLOYEES.DIFFERENCE</v>
      </c>
      <c r="B76" s="6" t="str">
        <v>Difference: Employees with social insurance</v>
      </c>
      <c r="C76" s="2" t="str">
        <v>count</v>
      </c>
      <c r="D76" s="2" t="str">
        <v>NA</v>
      </c>
      <c r="E76" s="40"/>
      <c r="F76" s="41" t="str">
        <v>This workbook minus D10; tolerance 0.000001</v>
      </c>
      <c r="G76" s="40"/>
      <c r="H76" s="40">
        <f>'Headcount'!H13-H75</f>
        <v>0</v>
      </c>
      <c r="I76" s="40">
        <f>'Headcount'!I13-I75</f>
        <v>0</v>
      </c>
      <c r="J76" s="40">
        <f>'Headcount'!J13-J75</f>
        <v>0</v>
      </c>
      <c r="K76" s="40">
        <f>'Headcount'!K13-K75</f>
        <v>0</v>
      </c>
      <c r="L76" s="40">
        <f>'Headcount'!L13-L75</f>
        <v>0</v>
      </c>
      <c r="M76" s="40">
        <f>'Headcount'!M13-M75</f>
        <v>0</v>
      </c>
      <c r="N76" s="40">
        <f>'Headcount'!N13-N75</f>
        <v>0</v>
      </c>
      <c r="O76" s="40">
        <f>'Headcount'!O13-O75</f>
        <v>0</v>
      </c>
      <c r="P76" s="40">
        <f>'Headcount'!P13-P75</f>
        <v>0</v>
      </c>
      <c r="Q76" s="40">
        <f>'Headcount'!Q13-Q75</f>
        <v>0</v>
      </c>
      <c r="R76" s="40">
        <f>'Headcount'!R13-R75</f>
        <v>0</v>
      </c>
      <c r="S76" s="40">
        <f>'Headcount'!S13-S75</f>
        <v>0</v>
      </c>
    </row>
    <row r="77" ht="28" customHeight="1">
      <c r="A77" s="2" t="str">
        <v>BUDGET.PNL.R1.EXPECTED</v>
      </c>
      <c r="B77" s="6" t="str">
        <v>D10 value: Revenue: subscriptions (R1) (original budget)</v>
      </c>
      <c r="C77" s="2" t="str">
        <v>EUR</v>
      </c>
      <c r="D77" s="2" t="str">
        <v>NA</v>
      </c>
      <c r="E77" s="2"/>
      <c r="F77" s="6" t="str">
        <v>Budget_Original / BUDGET.PNL.R1; frozen D10 release value</v>
      </c>
      <c r="G77" s="2"/>
      <c r="H77" s="32" t="n">
        <v>0</v>
      </c>
      <c r="I77" s="32" t="n">
        <v>0</v>
      </c>
      <c r="J77" s="32" t="n">
        <v>0</v>
      </c>
      <c r="K77" s="32" t="n">
        <v>0</v>
      </c>
      <c r="L77" s="32" t="n">
        <v>0</v>
      </c>
      <c r="M77" s="32" t="n">
        <v>0</v>
      </c>
      <c r="N77" s="32" t="n">
        <v>0</v>
      </c>
      <c r="O77" s="32" t="n">
        <v>0</v>
      </c>
      <c r="P77" s="32" t="n">
        <v>0</v>
      </c>
      <c r="Q77" s="32" t="n">
        <v>1070.049574285714</v>
      </c>
      <c r="R77" s="32" t="n">
        <v>1963.150451806689</v>
      </c>
      <c r="S77" s="32" t="n">
        <v>2847.685996263986</v>
      </c>
    </row>
    <row r="78" ht="28" customHeight="1">
      <c r="A78" s="2" t="str">
        <v>BUDGET.PNL.R1.DIFFERENCE</v>
      </c>
      <c r="B78" s="6" t="str">
        <v>Difference: Revenue: subscriptions (R1) (original budget)</v>
      </c>
      <c r="C78" s="2" t="str">
        <v>EUR</v>
      </c>
      <c r="D78" s="2" t="str">
        <v>NA</v>
      </c>
      <c r="E78" s="38"/>
      <c r="F78" s="39" t="str">
        <v>This workbook minus D10; tolerance EUR 0.01</v>
      </c>
      <c r="G78" s="38"/>
      <c r="H78" s="38">
        <f>'Summary'!H11-H77</f>
        <v>0</v>
      </c>
      <c r="I78" s="38">
        <f>'Summary'!I11-I77</f>
        <v>0</v>
      </c>
      <c r="J78" s="38">
        <f>'Summary'!J11-J77</f>
        <v>0</v>
      </c>
      <c r="K78" s="38">
        <f>'Summary'!K11-K77</f>
        <v>0</v>
      </c>
      <c r="L78" s="38">
        <f>'Summary'!L11-L77</f>
        <v>0</v>
      </c>
      <c r="M78" s="38">
        <f>'Summary'!M11-M77</f>
        <v>0</v>
      </c>
      <c r="N78" s="38">
        <f>'Summary'!N11-N77</f>
        <v>0</v>
      </c>
      <c r="O78" s="38">
        <f>'Summary'!O11-O77</f>
        <v>0</v>
      </c>
      <c r="P78" s="38">
        <f>'Summary'!P11-P77</f>
        <v>0</v>
      </c>
      <c r="Q78" s="38">
        <f>'Summary'!Q11-Q77</f>
        <v>2.2737367544323206e-13</v>
      </c>
      <c r="R78" s="38">
        <f>'Summary'!R11-R77</f>
        <v>0.0</v>
      </c>
      <c r="S78" s="38">
        <f>'Summary'!S11-S77</f>
        <v>0.0</v>
      </c>
    </row>
    <row r="79" ht="28" customHeight="1">
      <c r="A79" s="2" t="str">
        <v>BUDGET.PNL.R2.EXPECTED</v>
      </c>
      <c r="B79" s="6" t="str">
        <v>D10 value: Revenue: copy-trading fees (R2) (original budget)</v>
      </c>
      <c r="C79" s="2" t="str">
        <v>EUR</v>
      </c>
      <c r="D79" s="2" t="str">
        <v>NA</v>
      </c>
      <c r="E79" s="2"/>
      <c r="F79" s="6" t="str">
        <v>Budget_Original / BUDGET.PNL.R2; frozen D10 release value</v>
      </c>
      <c r="G79" s="2"/>
      <c r="H79" s="32" t="n">
        <v>0</v>
      </c>
      <c r="I79" s="32" t="n">
        <v>0</v>
      </c>
      <c r="J79" s="32" t="n">
        <v>0</v>
      </c>
      <c r="K79" s="32" t="n">
        <v>0</v>
      </c>
      <c r="L79" s="32" t="n">
        <v>0</v>
      </c>
      <c r="M79" s="32" t="n">
        <v>0</v>
      </c>
      <c r="N79" s="32" t="n">
        <v>0</v>
      </c>
      <c r="O79" s="32" t="n">
        <v>0</v>
      </c>
      <c r="P79" s="32" t="n">
        <v>0</v>
      </c>
      <c r="Q79" s="32" t="n">
        <v>0</v>
      </c>
      <c r="R79" s="32" t="n">
        <v>0</v>
      </c>
      <c r="S79" s="32" t="n">
        <v>0</v>
      </c>
    </row>
    <row r="80" ht="28" customHeight="1">
      <c r="A80" s="2" t="str">
        <v>BUDGET.PNL.R2.DIFFERENCE</v>
      </c>
      <c r="B80" s="6" t="str">
        <v>Difference: Revenue: copy-trading fees (R2) (original budget)</v>
      </c>
      <c r="C80" s="2" t="str">
        <v>EUR</v>
      </c>
      <c r="D80" s="2" t="str">
        <v>NA</v>
      </c>
      <c r="E80" s="38"/>
      <c r="F80" s="39" t="str">
        <v>This workbook minus D10; tolerance EUR 0.01</v>
      </c>
      <c r="G80" s="38"/>
      <c r="H80" s="38">
        <f>'Summary'!H12-H79</f>
        <v>0</v>
      </c>
      <c r="I80" s="38">
        <f>'Summary'!I12-I79</f>
        <v>0</v>
      </c>
      <c r="J80" s="38">
        <f>'Summary'!J12-J79</f>
        <v>0</v>
      </c>
      <c r="K80" s="38">
        <f>'Summary'!K12-K79</f>
        <v>0</v>
      </c>
      <c r="L80" s="38">
        <f>'Summary'!L12-L79</f>
        <v>0</v>
      </c>
      <c r="M80" s="38">
        <f>'Summary'!M12-M79</f>
        <v>0</v>
      </c>
      <c r="N80" s="38">
        <f>'Summary'!N12-N79</f>
        <v>0</v>
      </c>
      <c r="O80" s="38">
        <f>'Summary'!O12-O79</f>
        <v>0</v>
      </c>
      <c r="P80" s="38">
        <f>'Summary'!P12-P79</f>
        <v>0</v>
      </c>
      <c r="Q80" s="38">
        <f>'Summary'!Q12-Q79</f>
        <v>0</v>
      </c>
      <c r="R80" s="38">
        <f>'Summary'!R12-R79</f>
        <v>0</v>
      </c>
      <c r="S80" s="38">
        <f>'Summary'!S12-S79</f>
        <v>0</v>
      </c>
    </row>
    <row r="81" ht="28" customHeight="1">
      <c r="A81" s="2" t="str">
        <v>BUDGET.PNL.R3.EXPECTED</v>
      </c>
      <c r="B81" s="6" t="str">
        <v>D10 value: Revenue: exchange rebates (R3, switched off) (original budget)</v>
      </c>
      <c r="C81" s="2" t="str">
        <v>EUR</v>
      </c>
      <c r="D81" s="2" t="str">
        <v>NA</v>
      </c>
      <c r="E81" s="2"/>
      <c r="F81" s="6" t="str">
        <v>Budget_Original / BUDGET.PNL.R3; frozen D10 release value</v>
      </c>
      <c r="G81" s="2"/>
      <c r="H81" s="32" t="n">
        <v>0</v>
      </c>
      <c r="I81" s="32" t="n">
        <v>0</v>
      </c>
      <c r="J81" s="32" t="n">
        <v>0</v>
      </c>
      <c r="K81" s="32" t="n">
        <v>0</v>
      </c>
      <c r="L81" s="32" t="n">
        <v>0</v>
      </c>
      <c r="M81" s="32" t="n">
        <v>0</v>
      </c>
      <c r="N81" s="32" t="n">
        <v>0</v>
      </c>
      <c r="O81" s="32" t="n">
        <v>0</v>
      </c>
      <c r="P81" s="32" t="n">
        <v>0</v>
      </c>
      <c r="Q81" s="32" t="n">
        <v>0</v>
      </c>
      <c r="R81" s="32" t="n">
        <v>0</v>
      </c>
      <c r="S81" s="32" t="n">
        <v>0</v>
      </c>
    </row>
    <row r="82" ht="28" customHeight="1">
      <c r="A82" s="2" t="str">
        <v>BUDGET.PNL.R3.DIFFERENCE</v>
      </c>
      <c r="B82" s="6" t="str">
        <v>Difference: Revenue: exchange rebates (R3, switched off) (original budget)</v>
      </c>
      <c r="C82" s="2" t="str">
        <v>EUR</v>
      </c>
      <c r="D82" s="2" t="str">
        <v>NA</v>
      </c>
      <c r="E82" s="38"/>
      <c r="F82" s="39" t="str">
        <v>This workbook minus D10; tolerance EUR 0.01</v>
      </c>
      <c r="G82" s="38"/>
      <c r="H82" s="38">
        <f>'Summary'!H13-H81</f>
        <v>0</v>
      </c>
      <c r="I82" s="38">
        <f>'Summary'!I13-I81</f>
        <v>0</v>
      </c>
      <c r="J82" s="38">
        <f>'Summary'!J13-J81</f>
        <v>0</v>
      </c>
      <c r="K82" s="38">
        <f>'Summary'!K13-K81</f>
        <v>0</v>
      </c>
      <c r="L82" s="38">
        <f>'Summary'!L13-L81</f>
        <v>0</v>
      </c>
      <c r="M82" s="38">
        <f>'Summary'!M13-M81</f>
        <v>0</v>
      </c>
      <c r="N82" s="38">
        <f>'Summary'!N13-N81</f>
        <v>0</v>
      </c>
      <c r="O82" s="38">
        <f>'Summary'!O13-O81</f>
        <v>0</v>
      </c>
      <c r="P82" s="38">
        <f>'Summary'!P13-P81</f>
        <v>0</v>
      </c>
      <c r="Q82" s="38">
        <f>'Summary'!Q13-Q81</f>
        <v>0</v>
      </c>
      <c r="R82" s="38">
        <f>'Summary'!R13-R81</f>
        <v>0</v>
      </c>
      <c r="S82" s="38">
        <f>'Summary'!S13-S81</f>
        <v>0</v>
      </c>
    </row>
    <row r="83" ht="28" customHeight="1">
      <c r="A83" s="2" t="str">
        <v>BUDGET.PNL.R7.EXPECTED</v>
      </c>
      <c r="B83" s="6" t="str">
        <v>D10 value: Revenue: B2B licences (R7) (original budget)</v>
      </c>
      <c r="C83" s="2" t="str">
        <v>EUR</v>
      </c>
      <c r="D83" s="2" t="str">
        <v>NA</v>
      </c>
      <c r="E83" s="2"/>
      <c r="F83" s="6" t="str">
        <v>Budget_Original / BUDGET.PNL.R7; frozen D10 release value</v>
      </c>
      <c r="G83" s="2"/>
      <c r="H83" s="32" t="n">
        <v>0</v>
      </c>
      <c r="I83" s="32" t="n">
        <v>0</v>
      </c>
      <c r="J83" s="32" t="n">
        <v>0</v>
      </c>
      <c r="K83" s="32" t="n">
        <v>0</v>
      </c>
      <c r="L83" s="32" t="n">
        <v>0</v>
      </c>
      <c r="M83" s="32" t="n">
        <v>0</v>
      </c>
      <c r="N83" s="32" t="n">
        <v>0</v>
      </c>
      <c r="O83" s="32" t="n">
        <v>0</v>
      </c>
      <c r="P83" s="32" t="n">
        <v>0</v>
      </c>
      <c r="Q83" s="32" t="n">
        <v>0</v>
      </c>
      <c r="R83" s="32" t="n">
        <v>0</v>
      </c>
      <c r="S83" s="32" t="n">
        <v>0</v>
      </c>
    </row>
    <row r="84" ht="28" customHeight="1">
      <c r="A84" s="2" t="str">
        <v>BUDGET.PNL.R7.DIFFERENCE</v>
      </c>
      <c r="B84" s="6" t="str">
        <v>Difference: Revenue: B2B licences (R7) (original budget)</v>
      </c>
      <c r="C84" s="2" t="str">
        <v>EUR</v>
      </c>
      <c r="D84" s="2" t="str">
        <v>NA</v>
      </c>
      <c r="E84" s="38"/>
      <c r="F84" s="39" t="str">
        <v>This workbook minus D10; tolerance EUR 0.01</v>
      </c>
      <c r="G84" s="38"/>
      <c r="H84" s="38">
        <f>'Summary'!H14-H83</f>
        <v>0</v>
      </c>
      <c r="I84" s="38">
        <f>'Summary'!I14-I83</f>
        <v>0</v>
      </c>
      <c r="J84" s="38">
        <f>'Summary'!J14-J83</f>
        <v>0</v>
      </c>
      <c r="K84" s="38">
        <f>'Summary'!K14-K83</f>
        <v>0</v>
      </c>
      <c r="L84" s="38">
        <f>'Summary'!L14-L83</f>
        <v>0</v>
      </c>
      <c r="M84" s="38">
        <f>'Summary'!M14-M83</f>
        <v>0</v>
      </c>
      <c r="N84" s="38">
        <f>'Summary'!N14-N83</f>
        <v>0</v>
      </c>
      <c r="O84" s="38">
        <f>'Summary'!O14-O83</f>
        <v>0</v>
      </c>
      <c r="P84" s="38">
        <f>'Summary'!P14-P83</f>
        <v>0</v>
      </c>
      <c r="Q84" s="38">
        <f>'Summary'!Q14-Q83</f>
        <v>0</v>
      </c>
      <c r="R84" s="38">
        <f>'Summary'!R14-R83</f>
        <v>0</v>
      </c>
      <c r="S84" s="38">
        <f>'Summary'!S14-S83</f>
        <v>0</v>
      </c>
    </row>
    <row r="85" ht="22" customHeight="1">
      <c r="A85" s="2" t="str">
        <v>BUDGET.PNL.REVENUE.EXPECTED</v>
      </c>
      <c r="B85" s="6" t="str">
        <v>D10 value: Revenue (original budget)</v>
      </c>
      <c r="C85" s="2" t="str">
        <v>EUR</v>
      </c>
      <c r="D85" s="2" t="str">
        <v>NA</v>
      </c>
      <c r="E85" s="2"/>
      <c r="F85" s="6" t="str">
        <v>Budget_Original / BUDGET.PNL.REVENUE; frozen D10 release value</v>
      </c>
      <c r="G85" s="2"/>
      <c r="H85" s="32" t="n">
        <v>0</v>
      </c>
      <c r="I85" s="32" t="n">
        <v>0</v>
      </c>
      <c r="J85" s="32" t="n">
        <v>0</v>
      </c>
      <c r="K85" s="32" t="n">
        <v>0</v>
      </c>
      <c r="L85" s="32" t="n">
        <v>0</v>
      </c>
      <c r="M85" s="32" t="n">
        <v>0</v>
      </c>
      <c r="N85" s="32" t="n">
        <v>0</v>
      </c>
      <c r="O85" s="32" t="n">
        <v>0</v>
      </c>
      <c r="P85" s="32" t="n">
        <v>0</v>
      </c>
      <c r="Q85" s="32" t="n">
        <v>1070.049574285714</v>
      </c>
      <c r="R85" s="32" t="n">
        <v>1963.150451806689</v>
      </c>
      <c r="S85" s="32" t="n">
        <v>2847.685996263986</v>
      </c>
    </row>
    <row r="86" ht="22" customHeight="1">
      <c r="A86" s="2" t="str">
        <v>BUDGET.PNL.REVENUE.DIFFERENCE</v>
      </c>
      <c r="B86" s="6" t="str">
        <v>Difference: Revenue (original budget)</v>
      </c>
      <c r="C86" s="2" t="str">
        <v>EUR</v>
      </c>
      <c r="D86" s="2" t="str">
        <v>NA</v>
      </c>
      <c r="E86" s="38"/>
      <c r="F86" s="39" t="str">
        <v>This workbook minus D10; tolerance EUR 0.01</v>
      </c>
      <c r="G86" s="38"/>
      <c r="H86" s="38">
        <f>'Summary'!H15-H85</f>
        <v>0</v>
      </c>
      <c r="I86" s="38">
        <f>'Summary'!I15-I85</f>
        <v>0</v>
      </c>
      <c r="J86" s="38">
        <f>'Summary'!J15-J85</f>
        <v>0</v>
      </c>
      <c r="K86" s="38">
        <f>'Summary'!K15-K85</f>
        <v>0</v>
      </c>
      <c r="L86" s="38">
        <f>'Summary'!L15-L85</f>
        <v>0</v>
      </c>
      <c r="M86" s="38">
        <f>'Summary'!M15-M85</f>
        <v>0</v>
      </c>
      <c r="N86" s="38">
        <f>'Summary'!N15-N85</f>
        <v>0</v>
      </c>
      <c r="O86" s="38">
        <f>'Summary'!O15-O85</f>
        <v>0</v>
      </c>
      <c r="P86" s="38">
        <f>'Summary'!P15-P85</f>
        <v>0</v>
      </c>
      <c r="Q86" s="38">
        <f>'Summary'!Q15-Q85</f>
        <v>2.2737367544323206e-13</v>
      </c>
      <c r="R86" s="38">
        <f>'Summary'!R15-R85</f>
        <v>0.0</v>
      </c>
      <c r="S86" s="38">
        <f>'Summary'!S15-S85</f>
        <v>0.0</v>
      </c>
    </row>
    <row r="87" ht="28" customHeight="1">
      <c r="A87" s="2" t="str">
        <v>BUDGET.PNL.COGS.EXPECTED</v>
      </c>
      <c r="B87" s="6" t="str">
        <v>D10 value: Cost of revenue (original budget)</v>
      </c>
      <c r="C87" s="2" t="str">
        <v>EUR</v>
      </c>
      <c r="D87" s="2" t="str">
        <v>NA</v>
      </c>
      <c r="E87" s="2"/>
      <c r="F87" s="6" t="str">
        <v>Budget_Original / BUDGET.PNL.COGS; frozen D10 release value</v>
      </c>
      <c r="G87" s="2"/>
      <c r="H87" s="32" t="n">
        <v>0</v>
      </c>
      <c r="I87" s="32" t="n">
        <v>0</v>
      </c>
      <c r="J87" s="32" t="n">
        <v>0</v>
      </c>
      <c r="K87" s="32" t="n">
        <v>-1933.913043478261</v>
      </c>
      <c r="L87" s="32" t="n">
        <v>-1933.913043478261</v>
      </c>
      <c r="M87" s="32" t="n">
        <v>-1933.913043478261</v>
      </c>
      <c r="N87" s="32" t="n">
        <v>-1933.913043478261</v>
      </c>
      <c r="O87" s="32" t="n">
        <v>-1933.913043478261</v>
      </c>
      <c r="P87" s="32" t="n">
        <v>-1933.913043478261</v>
      </c>
      <c r="Q87" s="32" t="n">
        <v>-2488.39033280392</v>
      </c>
      <c r="R87" s="32" t="n">
        <v>-2649.938724873507</v>
      </c>
      <c r="S87" s="32" t="n">
        <v>-2834.25402101829</v>
      </c>
    </row>
    <row r="88" ht="28" customHeight="1">
      <c r="A88" s="2" t="str">
        <v>BUDGET.PNL.COGS.DIFFERENCE</v>
      </c>
      <c r="B88" s="6" t="str">
        <v>Difference: Cost of revenue (original budget)</v>
      </c>
      <c r="C88" s="2" t="str">
        <v>EUR</v>
      </c>
      <c r="D88" s="2" t="str">
        <v>NA</v>
      </c>
      <c r="E88" s="38"/>
      <c r="F88" s="39" t="str">
        <v>This workbook minus D10; tolerance EUR 0.01</v>
      </c>
      <c r="G88" s="38"/>
      <c r="H88" s="38">
        <f>'Summary'!H16-H87</f>
        <v>0</v>
      </c>
      <c r="I88" s="38">
        <f>'Summary'!I16-I87</f>
        <v>0</v>
      </c>
      <c r="J88" s="38">
        <f>'Summary'!J16-J87</f>
        <v>0</v>
      </c>
      <c r="K88" s="38">
        <f>'Summary'!K16-K87</f>
        <v>0.0</v>
      </c>
      <c r="L88" s="38">
        <f>'Summary'!L16-L87</f>
        <v>0.0</v>
      </c>
      <c r="M88" s="38">
        <f>'Summary'!M16-M87</f>
        <v>0.0</v>
      </c>
      <c r="N88" s="38">
        <f>'Summary'!N16-N87</f>
        <v>0.0</v>
      </c>
      <c r="O88" s="38">
        <f>'Summary'!O16-O87</f>
        <v>0.0</v>
      </c>
      <c r="P88" s="38">
        <f>'Summary'!P16-P87</f>
        <v>0.0</v>
      </c>
      <c r="Q88" s="38">
        <f>'Summary'!Q16-Q87</f>
        <v>0.0</v>
      </c>
      <c r="R88" s="38">
        <f>'Summary'!R16-R87</f>
        <v>4.547473508864641e-13</v>
      </c>
      <c r="S88" s="38">
        <f>'Summary'!S16-S87</f>
        <v>0.0</v>
      </c>
    </row>
    <row r="89" ht="28" customHeight="1">
      <c r="A89" s="2" t="str">
        <v>BUDGET.PNL.GROSS_PROFIT.EXPECTED</v>
      </c>
      <c r="B89" s="6" t="str">
        <v>D10 value: Gross profit (original budget)</v>
      </c>
      <c r="C89" s="2" t="str">
        <v>EUR</v>
      </c>
      <c r="D89" s="2" t="str">
        <v>NA</v>
      </c>
      <c r="E89" s="2"/>
      <c r="F89" s="6" t="str">
        <v>Budget_Original / BUDGET.PNL.GROSS_PROFIT; frozen D10 release value</v>
      </c>
      <c r="G89" s="2"/>
      <c r="H89" s="32" t="n">
        <v>0</v>
      </c>
      <c r="I89" s="32" t="n">
        <v>0</v>
      </c>
      <c r="J89" s="32" t="n">
        <v>0</v>
      </c>
      <c r="K89" s="32" t="n">
        <v>-1933.913043478261</v>
      </c>
      <c r="L89" s="32" t="n">
        <v>-1933.913043478261</v>
      </c>
      <c r="M89" s="32" t="n">
        <v>-1933.913043478261</v>
      </c>
      <c r="N89" s="32" t="n">
        <v>-1933.913043478261</v>
      </c>
      <c r="O89" s="32" t="n">
        <v>-1933.913043478261</v>
      </c>
      <c r="P89" s="32" t="n">
        <v>-1933.913043478261</v>
      </c>
      <c r="Q89" s="32" t="n">
        <v>-1418.340758518206</v>
      </c>
      <c r="R89" s="32" t="n">
        <v>-686.7882730668175</v>
      </c>
      <c r="S89" s="32" t="n">
        <v>13.43197524569587</v>
      </c>
    </row>
    <row r="90" ht="28" customHeight="1">
      <c r="A90" s="2" t="str">
        <v>BUDGET.PNL.GROSS_PROFIT.DIFFERENCE</v>
      </c>
      <c r="B90" s="6" t="str">
        <v>Difference: Gross profit (original budget)</v>
      </c>
      <c r="C90" s="2" t="str">
        <v>EUR</v>
      </c>
      <c r="D90" s="2" t="str">
        <v>NA</v>
      </c>
      <c r="E90" s="38"/>
      <c r="F90" s="39" t="str">
        <v>This workbook minus D10; tolerance EUR 0.01</v>
      </c>
      <c r="G90" s="38"/>
      <c r="H90" s="38">
        <f>'Summary'!H17-H89</f>
        <v>0</v>
      </c>
      <c r="I90" s="38">
        <f>'Summary'!I17-I89</f>
        <v>0</v>
      </c>
      <c r="J90" s="38">
        <f>'Summary'!J17-J89</f>
        <v>0</v>
      </c>
      <c r="K90" s="38">
        <f>'Summary'!K17-K89</f>
        <v>0.0</v>
      </c>
      <c r="L90" s="38">
        <f>'Summary'!L17-L89</f>
        <v>0.0</v>
      </c>
      <c r="M90" s="38">
        <f>'Summary'!M17-M89</f>
        <v>0.0</v>
      </c>
      <c r="N90" s="38">
        <f>'Summary'!N17-N89</f>
        <v>0.0</v>
      </c>
      <c r="O90" s="38">
        <f>'Summary'!O17-O89</f>
        <v>0.0</v>
      </c>
      <c r="P90" s="38">
        <f>'Summary'!P17-P89</f>
        <v>0.0</v>
      </c>
      <c r="Q90" s="38">
        <f>'Summary'!Q17-Q89</f>
        <v>2.2737367544323206e-13</v>
      </c>
      <c r="R90" s="38">
        <f>'Summary'!R17-R89</f>
        <v>0.0</v>
      </c>
      <c r="S90" s="38">
        <f>'Summary'!S17-S89</f>
        <v>-3.552713678800501e-15</v>
      </c>
    </row>
    <row r="91" ht="28" customHeight="1">
      <c r="A91" s="2" t="str">
        <v>BUDGET.PNL.PEOPLE.EXPECTED</v>
      </c>
      <c r="B91" s="6" t="str">
        <v>D10 value: People costs (original budget)</v>
      </c>
      <c r="C91" s="2" t="str">
        <v>EUR</v>
      </c>
      <c r="D91" s="2" t="str">
        <v>NA</v>
      </c>
      <c r="E91" s="2"/>
      <c r="F91" s="6" t="str">
        <v>Budget_Original / BUDGET.PNL.PEOPLE; frozen D10 release value</v>
      </c>
      <c r="G91" s="2"/>
      <c r="H91" s="32" t="n">
        <v>-20363.86125</v>
      </c>
      <c r="I91" s="32" t="n">
        <v>-29860.2225</v>
      </c>
      <c r="J91" s="32" t="n">
        <v>-38376.87</v>
      </c>
      <c r="K91" s="32" t="n">
        <v>-55374.22125</v>
      </c>
      <c r="L91" s="32" t="n">
        <v>-63890.86875</v>
      </c>
      <c r="M91" s="32" t="n">
        <v>-63890.86875</v>
      </c>
      <c r="N91" s="32" t="n">
        <v>-63890.86875</v>
      </c>
      <c r="O91" s="32" t="n">
        <v>-79473.13875</v>
      </c>
      <c r="P91" s="32" t="n">
        <v>-97682.09025</v>
      </c>
      <c r="Q91" s="32" t="n">
        <v>-102504.15525</v>
      </c>
      <c r="R91" s="32" t="n">
        <v>-102504.15525</v>
      </c>
      <c r="S91" s="32" t="n">
        <v>-102504.15525</v>
      </c>
    </row>
    <row r="92" ht="28" customHeight="1">
      <c r="A92" s="2" t="str">
        <v>BUDGET.PNL.PEOPLE.DIFFERENCE</v>
      </c>
      <c r="B92" s="6" t="str">
        <v>Difference: People costs (original budget)</v>
      </c>
      <c r="C92" s="2" t="str">
        <v>EUR</v>
      </c>
      <c r="D92" s="2" t="str">
        <v>NA</v>
      </c>
      <c r="E92" s="38"/>
      <c r="F92" s="39" t="str">
        <v>This workbook minus D10; tolerance EUR 0.01</v>
      </c>
      <c r="G92" s="38"/>
      <c r="H92" s="38">
        <f>'Summary'!H18-H91</f>
        <v>3.637978807091713e-12</v>
      </c>
      <c r="I92" s="38">
        <f>'Summary'!I18-I91</f>
        <v>0.0</v>
      </c>
      <c r="J92" s="38">
        <f>'Summary'!J18-J91</f>
        <v>0.0</v>
      </c>
      <c r="K92" s="38">
        <f>'Summary'!K18-K91</f>
        <v>0.0</v>
      </c>
      <c r="L92" s="38">
        <f>'Summary'!L18-L91</f>
        <v>0.0</v>
      </c>
      <c r="M92" s="38">
        <f>'Summary'!M18-M91</f>
        <v>0.0</v>
      </c>
      <c r="N92" s="38">
        <f>'Summary'!N18-N91</f>
        <v>0.0</v>
      </c>
      <c r="O92" s="38">
        <f>'Summary'!O18-O91</f>
        <v>0.0</v>
      </c>
      <c r="P92" s="38">
        <f>'Summary'!P18-P91</f>
        <v>0.0</v>
      </c>
      <c r="Q92" s="38">
        <f>'Summary'!Q18-Q91</f>
        <v>0.0</v>
      </c>
      <c r="R92" s="38">
        <f>'Summary'!R18-R91</f>
        <v>0.0</v>
      </c>
      <c r="S92" s="38">
        <f>'Summary'!S18-S91</f>
        <v>0.0</v>
      </c>
    </row>
    <row r="93" ht="28" customHeight="1">
      <c r="A93" s="2" t="str">
        <v>BUDGET.PNL.OPEX.EXPECTED</v>
      </c>
      <c r="B93" s="6" t="str">
        <v>D10 value: Operating expenses (original budget)</v>
      </c>
      <c r="C93" s="2" t="str">
        <v>EUR</v>
      </c>
      <c r="D93" s="2" t="str">
        <v>NA</v>
      </c>
      <c r="E93" s="2"/>
      <c r="F93" s="6" t="str">
        <v>Budget_Original / BUDGET.PNL.OPEX; frozen D10 release value</v>
      </c>
      <c r="G93" s="2"/>
      <c r="H93" s="32" t="n">
        <v>-29677.51911764706</v>
      </c>
      <c r="I93" s="32" t="n">
        <v>-29393.675</v>
      </c>
      <c r="J93" s="32" t="n">
        <v>-29119.625</v>
      </c>
      <c r="K93" s="32" t="n">
        <v>-50865.13611111111</v>
      </c>
      <c r="L93" s="32" t="n">
        <v>-42668.83611111111</v>
      </c>
      <c r="M93" s="32" t="n">
        <v>-33659.83611111111</v>
      </c>
      <c r="N93" s="32" t="n">
        <v>-33659.83611111111</v>
      </c>
      <c r="O93" s="32" t="n">
        <v>-93294.48611111111</v>
      </c>
      <c r="P93" s="32" t="n">
        <v>-61232.73611111111</v>
      </c>
      <c r="Q93" s="32" t="n">
        <v>-102928.7111111111</v>
      </c>
      <c r="R93" s="32" t="n">
        <v>-97838.20883838384</v>
      </c>
      <c r="S93" s="32" t="n">
        <v>-102625.0486565657</v>
      </c>
    </row>
    <row r="94" ht="28" customHeight="1">
      <c r="A94" s="2" t="str">
        <v>BUDGET.PNL.OPEX.DIFFERENCE</v>
      </c>
      <c r="B94" s="6" t="str">
        <v>Difference: Operating expenses (original budget)</v>
      </c>
      <c r="C94" s="2" t="str">
        <v>EUR</v>
      </c>
      <c r="D94" s="2" t="str">
        <v>NA</v>
      </c>
      <c r="E94" s="38"/>
      <c r="F94" s="39" t="str">
        <v>This workbook minus D10; tolerance EUR 0.01</v>
      </c>
      <c r="G94" s="38"/>
      <c r="H94" s="38">
        <f>'Summary'!H19-H93</f>
        <v>3.637978807091713e-12</v>
      </c>
      <c r="I94" s="38">
        <f>'Summary'!I19-I93</f>
        <v>0.0</v>
      </c>
      <c r="J94" s="38">
        <f>'Summary'!J19-J93</f>
        <v>0.0</v>
      </c>
      <c r="K94" s="38">
        <f>'Summary'!K19-K93</f>
        <v>0.0</v>
      </c>
      <c r="L94" s="38">
        <f>'Summary'!L19-L93</f>
        <v>0.0</v>
      </c>
      <c r="M94" s="38">
        <f>'Summary'!M19-M93</f>
        <v>0.0</v>
      </c>
      <c r="N94" s="38">
        <f>'Summary'!N19-N93</f>
        <v>0.0</v>
      </c>
      <c r="O94" s="38">
        <f>'Summary'!O19-O93</f>
        <v>0.0</v>
      </c>
      <c r="P94" s="38">
        <f>'Summary'!P19-P93</f>
        <v>0.0</v>
      </c>
      <c r="Q94" s="38">
        <f>'Summary'!Q19-Q93</f>
        <v>-1.4551915228366852e-11</v>
      </c>
      <c r="R94" s="38">
        <f>'Summary'!R19-R93</f>
        <v>1.4551915228366852e-11</v>
      </c>
      <c r="S94" s="38">
        <f>'Summary'!S19-S93</f>
        <v>4.3655745685100555e-11</v>
      </c>
    </row>
    <row r="95" ht="22" customHeight="1">
      <c r="A95" s="2" t="str">
        <v>BUDGET.PNL.EBITDA.EXPECTED</v>
      </c>
      <c r="B95" s="6" t="str">
        <v>D10 value: EBITDA (original budget)</v>
      </c>
      <c r="C95" s="2" t="str">
        <v>EUR</v>
      </c>
      <c r="D95" s="2" t="str">
        <v>NA</v>
      </c>
      <c r="E95" s="2"/>
      <c r="F95" s="6" t="str">
        <v>Budget_Original / BUDGET.PNL.EBITDA; frozen D10 release value</v>
      </c>
      <c r="G95" s="2"/>
      <c r="H95" s="32" t="n">
        <v>-50041.38036764706</v>
      </c>
      <c r="I95" s="32" t="n">
        <v>-59253.89749999999</v>
      </c>
      <c r="J95" s="32" t="n">
        <v>-67496.495</v>
      </c>
      <c r="K95" s="32" t="n">
        <v>-108173.2704045894</v>
      </c>
      <c r="L95" s="32" t="n">
        <v>-108493.6179045894</v>
      </c>
      <c r="M95" s="32" t="n">
        <v>-99484.61790458937</v>
      </c>
      <c r="N95" s="32" t="n">
        <v>-99484.61790458937</v>
      </c>
      <c r="O95" s="32" t="n">
        <v>-174701.5379045894</v>
      </c>
      <c r="P95" s="32" t="n">
        <v>-160848.7394045893</v>
      </c>
      <c r="Q95" s="32" t="n">
        <v>-206851.2071196293</v>
      </c>
      <c r="R95" s="32" t="n">
        <v>-201029.1523614507</v>
      </c>
      <c r="S95" s="32" t="n">
        <v>-205115.77193132</v>
      </c>
    </row>
    <row r="96" ht="22" customHeight="1">
      <c r="A96" s="2" t="str">
        <v>BUDGET.PNL.EBITDA.DIFFERENCE</v>
      </c>
      <c r="B96" s="6" t="str">
        <v>Difference: EBITDA (original budget)</v>
      </c>
      <c r="C96" s="2" t="str">
        <v>EUR</v>
      </c>
      <c r="D96" s="2" t="str">
        <v>NA</v>
      </c>
      <c r="E96" s="38"/>
      <c r="F96" s="39" t="str">
        <v>This workbook minus D10; tolerance EUR 0.01</v>
      </c>
      <c r="G96" s="38"/>
      <c r="H96" s="38">
        <f>'Summary'!H20-H95</f>
        <v>7.275957614183426e-12</v>
      </c>
      <c r="I96" s="38">
        <f>'Summary'!I20-I95</f>
        <v>-7.275957614183426e-12</v>
      </c>
      <c r="J96" s="38">
        <f>'Summary'!J20-J95</f>
        <v>0.0</v>
      </c>
      <c r="K96" s="38">
        <f>'Summary'!K20-K95</f>
        <v>2.9103830456733704e-11</v>
      </c>
      <c r="L96" s="38">
        <f>'Summary'!L20-L95</f>
        <v>2.9103830456733704e-11</v>
      </c>
      <c r="M96" s="38">
        <f>'Summary'!M20-M95</f>
        <v>0.0</v>
      </c>
      <c r="N96" s="38">
        <f>'Summary'!N20-N95</f>
        <v>0.0</v>
      </c>
      <c r="O96" s="38">
        <f>'Summary'!O20-O95</f>
        <v>2.9103830456733704e-11</v>
      </c>
      <c r="P96" s="38">
        <f>'Summary'!P20-P95</f>
        <v>-8.731149137020111e-11</v>
      </c>
      <c r="Q96" s="38">
        <f>'Summary'!Q20-Q95</f>
        <v>0.0</v>
      </c>
      <c r="R96" s="38">
        <f>'Summary'!R20-R95</f>
        <v>5.820766091346741e-11</v>
      </c>
      <c r="S96" s="38">
        <f>'Summary'!S20-S95</f>
        <v>2.9103830456733704e-11</v>
      </c>
    </row>
    <row r="97" ht="28" customHeight="1">
      <c r="A97" s="2" t="str">
        <v>BUDGET.PNL.DEPRECIATION.EXPECTED</v>
      </c>
      <c r="B97" s="6" t="str">
        <v>D10 value: Depreciation (original budget)</v>
      </c>
      <c r="C97" s="2" t="str">
        <v>EUR</v>
      </c>
      <c r="D97" s="2" t="str">
        <v>NA</v>
      </c>
      <c r="E97" s="2"/>
      <c r="F97" s="6" t="str">
        <v>Budget_Original / BUDGET.PNL.DEPRECIATION; frozen D10 release value</v>
      </c>
      <c r="G97" s="2"/>
      <c r="H97" s="32" t="n">
        <v>-208.3333333333333</v>
      </c>
      <c r="I97" s="32" t="n">
        <v>-277.7777777777778</v>
      </c>
      <c r="J97" s="32" t="n">
        <v>-347.2222222222222</v>
      </c>
      <c r="K97" s="32" t="n">
        <v>-486.1111111111111</v>
      </c>
      <c r="L97" s="32" t="n">
        <v>-555.5555555555555</v>
      </c>
      <c r="M97" s="32" t="n">
        <v>-555.5555555555555</v>
      </c>
      <c r="N97" s="32" t="n">
        <v>-555.5555555555555</v>
      </c>
      <c r="O97" s="32" t="n">
        <v>-694.4444444444445</v>
      </c>
      <c r="P97" s="32" t="n">
        <v>-833.3333333333333</v>
      </c>
      <c r="Q97" s="32" t="n">
        <v>-902.7777777777777</v>
      </c>
      <c r="R97" s="32" t="n">
        <v>-902.7777777777777</v>
      </c>
      <c r="S97" s="32" t="n">
        <v>-902.7777777777777</v>
      </c>
    </row>
    <row r="98" ht="28" customHeight="1">
      <c r="A98" s="2" t="str">
        <v>BUDGET.PNL.DEPRECIATION.DIFFERENCE</v>
      </c>
      <c r="B98" s="6" t="str">
        <v>Difference: Depreciation (original budget)</v>
      </c>
      <c r="C98" s="2" t="str">
        <v>EUR</v>
      </c>
      <c r="D98" s="2" t="str">
        <v>NA</v>
      </c>
      <c r="E98" s="38"/>
      <c r="F98" s="39" t="str">
        <v>This workbook minus D10; tolerance EUR 0.01</v>
      </c>
      <c r="G98" s="38"/>
      <c r="H98" s="38">
        <f>'Summary'!H21-H97</f>
        <v>-2.842170943040401e-14</v>
      </c>
      <c r="I98" s="38">
        <f>'Summary'!I21-I97</f>
        <v>5.684341886080802e-14</v>
      </c>
      <c r="J98" s="38">
        <f>'Summary'!J21-J97</f>
        <v>-5.684341886080802e-14</v>
      </c>
      <c r="K98" s="38">
        <f>'Summary'!K21-K97</f>
        <v>0.0</v>
      </c>
      <c r="L98" s="38">
        <f>'Summary'!L21-L97</f>
        <v>0.0</v>
      </c>
      <c r="M98" s="38">
        <f>'Summary'!M21-M97</f>
        <v>0.0</v>
      </c>
      <c r="N98" s="38">
        <f>'Summary'!N21-N97</f>
        <v>0.0</v>
      </c>
      <c r="O98" s="38">
        <f>'Summary'!O21-O97</f>
        <v>0.0</v>
      </c>
      <c r="P98" s="38">
        <f>'Summary'!P21-P97</f>
        <v>0.0</v>
      </c>
      <c r="Q98" s="38">
        <f>'Summary'!Q21-Q97</f>
        <v>0.0</v>
      </c>
      <c r="R98" s="38">
        <f>'Summary'!R21-R97</f>
        <v>0.0</v>
      </c>
      <c r="S98" s="38">
        <f>'Summary'!S21-S97</f>
        <v>0.0</v>
      </c>
    </row>
    <row r="99" ht="28" customHeight="1">
      <c r="A99" s="2" t="str">
        <v>BUDGET.PNL.EBIT.EXPECTED</v>
      </c>
      <c r="B99" s="6" t="str">
        <v>D10 value: EBIT (operating result) (original budget)</v>
      </c>
      <c r="C99" s="2" t="str">
        <v>EUR</v>
      </c>
      <c r="D99" s="2" t="str">
        <v>NA</v>
      </c>
      <c r="E99" s="2"/>
      <c r="F99" s="6" t="str">
        <v>Budget_Original / BUDGET.PNL.EBIT; frozen D10 release value</v>
      </c>
      <c r="G99" s="2"/>
      <c r="H99" s="32" t="n">
        <v>-50249.71370098039</v>
      </c>
      <c r="I99" s="32" t="n">
        <v>-59531.67527777777</v>
      </c>
      <c r="J99" s="32" t="n">
        <v>-67843.71722222221</v>
      </c>
      <c r="K99" s="32" t="n">
        <v>-108659.3815157005</v>
      </c>
      <c r="L99" s="32" t="n">
        <v>-109049.1734601449</v>
      </c>
      <c r="M99" s="32" t="n">
        <v>-100040.1734601449</v>
      </c>
      <c r="N99" s="32" t="n">
        <v>-100040.1734601449</v>
      </c>
      <c r="O99" s="32" t="n">
        <v>-175395.9823490338</v>
      </c>
      <c r="P99" s="32" t="n">
        <v>-161682.0727379227</v>
      </c>
      <c r="Q99" s="32" t="n">
        <v>-207753.9848974071</v>
      </c>
      <c r="R99" s="32" t="n">
        <v>-201931.9301392284</v>
      </c>
      <c r="S99" s="32" t="n">
        <v>-206018.5497090977</v>
      </c>
    </row>
    <row r="100" ht="28" customHeight="1">
      <c r="A100" s="2" t="str">
        <v>BUDGET.PNL.EBIT.DIFFERENCE</v>
      </c>
      <c r="B100" s="6" t="str">
        <v>Difference: EBIT (operating result) (original budget)</v>
      </c>
      <c r="C100" s="2" t="str">
        <v>EUR</v>
      </c>
      <c r="D100" s="2" t="str">
        <v>NA</v>
      </c>
      <c r="E100" s="38"/>
      <c r="F100" s="39" t="str">
        <v>This workbook minus D10; tolerance EUR 0.01</v>
      </c>
      <c r="G100" s="38"/>
      <c r="H100" s="38">
        <f>'Summary'!H22-H99</f>
        <v>0.0</v>
      </c>
      <c r="I100" s="38">
        <f>'Summary'!I22-I99</f>
        <v>-7.275957614183426e-12</v>
      </c>
      <c r="J100" s="38">
        <f>'Summary'!J22-J99</f>
        <v>0.0</v>
      </c>
      <c r="K100" s="38">
        <f>'Summary'!K22-K99</f>
        <v>1.4551915228366852e-11</v>
      </c>
      <c r="L100" s="38">
        <f>'Summary'!L22-L99</f>
        <v>-2.9103830456733704e-11</v>
      </c>
      <c r="M100" s="38">
        <f>'Summary'!M22-M99</f>
        <v>-2.9103830456733704e-11</v>
      </c>
      <c r="N100" s="38">
        <f>'Summary'!N22-N99</f>
        <v>-2.9103830456733704e-11</v>
      </c>
      <c r="O100" s="38">
        <f>'Summary'!O22-O99</f>
        <v>-2.9103830456733704e-11</v>
      </c>
      <c r="P100" s="38">
        <f>'Summary'!P22-P99</f>
        <v>-2.9103830456733704e-11</v>
      </c>
      <c r="Q100" s="38">
        <f>'Summary'!Q22-Q99</f>
        <v>0.0</v>
      </c>
      <c r="R100" s="38">
        <f>'Summary'!R22-R99</f>
        <v>0.0</v>
      </c>
      <c r="S100" s="38">
        <f>'Summary'!S22-S99</f>
        <v>-5.820766091346741e-11</v>
      </c>
    </row>
    <row r="101" ht="28" customHeight="1">
      <c r="A101" s="2" t="str">
        <v>BUDGET.PNL.DEP_INTEREST.EXPECTED</v>
      </c>
      <c r="B101" s="6" t="str">
        <v>D10 value: Interest income on deposits (original budget)</v>
      </c>
      <c r="C101" s="2" t="str">
        <v>EUR</v>
      </c>
      <c r="D101" s="2" t="str">
        <v>NA</v>
      </c>
      <c r="E101" s="2"/>
      <c r="F101" s="6" t="str">
        <v>Budget_Original / BUDGET.PNL.DEP_INTEREST; frozen D10 release value</v>
      </c>
      <c r="G101" s="2"/>
      <c r="H101" s="32" t="n">
        <v>0</v>
      </c>
      <c r="I101" s="32" t="n">
        <v>1255.7951734375</v>
      </c>
      <c r="J101" s="32" t="n">
        <v>1173.567740382238</v>
      </c>
      <c r="K101" s="32" t="n">
        <v>1087.196518807716</v>
      </c>
      <c r="L101" s="32" t="n">
        <v>979.8132066437256</v>
      </c>
      <c r="M101" s="32" t="n">
        <v>828.9255757712936</v>
      </c>
      <c r="N101" s="32" t="n">
        <v>691.219710360271</v>
      </c>
      <c r="O101" s="32" t="n">
        <v>567.7279626174845</v>
      </c>
      <c r="P101" s="32" t="n">
        <v>5367.33526269002</v>
      </c>
      <c r="Q101" s="32" t="n">
        <v>5183.925070012646</v>
      </c>
      <c r="R101" s="32" t="n">
        <v>4980.470055255518</v>
      </c>
      <c r="S101" s="32" t="n">
        <v>4728.941207045876</v>
      </c>
    </row>
    <row r="102" ht="28" customHeight="1">
      <c r="A102" s="2" t="str">
        <v>BUDGET.PNL.DEP_INTEREST.DIFFERENCE</v>
      </c>
      <c r="B102" s="6" t="str">
        <v>Difference: Interest income on deposits (original budget)</v>
      </c>
      <c r="C102" s="2" t="str">
        <v>EUR</v>
      </c>
      <c r="D102" s="2" t="str">
        <v>NA</v>
      </c>
      <c r="E102" s="38"/>
      <c r="F102" s="39" t="str">
        <v>This workbook minus D10; tolerance EUR 0.01</v>
      </c>
      <c r="G102" s="38"/>
      <c r="H102" s="38">
        <f>'Summary'!H23-H101</f>
        <v>0</v>
      </c>
      <c r="I102" s="38">
        <f>'Summary'!I23-I101</f>
        <v>0.0</v>
      </c>
      <c r="J102" s="38">
        <f>'Summary'!J23-J101</f>
        <v>0.0</v>
      </c>
      <c r="K102" s="38">
        <f>'Summary'!K23-K101</f>
        <v>-2.2737367544323206e-13</v>
      </c>
      <c r="L102" s="38">
        <f>'Summary'!L23-L101</f>
        <v>0.0</v>
      </c>
      <c r="M102" s="38">
        <f>'Summary'!M23-M101</f>
        <v>0.0</v>
      </c>
      <c r="N102" s="38">
        <f>'Summary'!N23-N101</f>
        <v>0.0</v>
      </c>
      <c r="O102" s="38">
        <f>'Summary'!O23-O101</f>
        <v>0.0</v>
      </c>
      <c r="P102" s="38">
        <f>'Summary'!P23-P101</f>
        <v>0.0</v>
      </c>
      <c r="Q102" s="38">
        <f>'Summary'!Q23-Q101</f>
        <v>0.0</v>
      </c>
      <c r="R102" s="38">
        <f>'Summary'!R23-R101</f>
        <v>0.0</v>
      </c>
      <c r="S102" s="38">
        <f>'Summary'!S23-S101</f>
        <v>0.0</v>
      </c>
    </row>
    <row r="103" ht="28" customHeight="1">
      <c r="A103" s="2" t="str">
        <v>BUDGET.PNL.NOTE_INTEREST.EXPECTED</v>
      </c>
      <c r="B103" s="6" t="str">
        <v>D10 value: Convertible note interest (original budget)</v>
      </c>
      <c r="C103" s="2" t="str">
        <v>EUR</v>
      </c>
      <c r="D103" s="2" t="str">
        <v>NA</v>
      </c>
      <c r="E103" s="2"/>
      <c r="F103" s="6" t="str">
        <v>Budget_Original / BUDGET.PNL.NOTE_INTEREST; frozen D10 release value</v>
      </c>
      <c r="G103" s="2"/>
      <c r="H103" s="32" t="n">
        <v>-4166.666666666667</v>
      </c>
      <c r="I103" s="32" t="n">
        <v>-4166.666666666667</v>
      </c>
      <c r="J103" s="32" t="n">
        <v>-4166.666666666667</v>
      </c>
      <c r="K103" s="32" t="n">
        <v>-4166.666666666667</v>
      </c>
      <c r="L103" s="32" t="n">
        <v>-4166.666666666667</v>
      </c>
      <c r="M103" s="32" t="n">
        <v>-4166.666666666667</v>
      </c>
      <c r="N103" s="32" t="n">
        <v>-4166.666666666667</v>
      </c>
      <c r="O103" s="32" t="n">
        <v>0</v>
      </c>
      <c r="P103" s="32" t="n">
        <v>0</v>
      </c>
      <c r="Q103" s="32" t="n">
        <v>0</v>
      </c>
      <c r="R103" s="32" t="n">
        <v>0</v>
      </c>
      <c r="S103" s="32" t="n">
        <v>0</v>
      </c>
    </row>
    <row r="104" ht="28" customHeight="1">
      <c r="A104" s="2" t="str">
        <v>BUDGET.PNL.NOTE_INTEREST.DIFFERENCE</v>
      </c>
      <c r="B104" s="6" t="str">
        <v>Difference: Convertible note interest (original budget)</v>
      </c>
      <c r="C104" s="2" t="str">
        <v>EUR</v>
      </c>
      <c r="D104" s="2" t="str">
        <v>NA</v>
      </c>
      <c r="E104" s="38"/>
      <c r="F104" s="39" t="str">
        <v>This workbook minus D10; tolerance EUR 0.01</v>
      </c>
      <c r="G104" s="38"/>
      <c r="H104" s="38">
        <f>'Summary'!H24-H103</f>
        <v>0.0</v>
      </c>
      <c r="I104" s="38">
        <f>'Summary'!I24-I103</f>
        <v>0.0</v>
      </c>
      <c r="J104" s="38">
        <f>'Summary'!J24-J103</f>
        <v>0.0</v>
      </c>
      <c r="K104" s="38">
        <f>'Summary'!K24-K103</f>
        <v>0.0</v>
      </c>
      <c r="L104" s="38">
        <f>'Summary'!L24-L103</f>
        <v>0.0</v>
      </c>
      <c r="M104" s="38">
        <f>'Summary'!M24-M103</f>
        <v>0.0</v>
      </c>
      <c r="N104" s="38">
        <f>'Summary'!N24-N103</f>
        <v>0.0</v>
      </c>
      <c r="O104" s="38">
        <f>'Summary'!O24-O103</f>
        <v>0</v>
      </c>
      <c r="P104" s="38">
        <f>'Summary'!P24-P103</f>
        <v>0</v>
      </c>
      <c r="Q104" s="38">
        <f>'Summary'!Q24-Q103</f>
        <v>0</v>
      </c>
      <c r="R104" s="38">
        <f>'Summary'!R24-R103</f>
        <v>0</v>
      </c>
      <c r="S104" s="38">
        <f>'Summary'!S24-S103</f>
        <v>0</v>
      </c>
    </row>
    <row r="105" ht="28" customHeight="1">
      <c r="A105" s="2" t="str">
        <v>BUDGET.PNL.EBT.EXPECTED</v>
      </c>
      <c r="B105" s="6" t="str">
        <v>D10 value: Earnings before tax (original budget)</v>
      </c>
      <c r="C105" s="2" t="str">
        <v>EUR</v>
      </c>
      <c r="D105" s="2" t="str">
        <v>NA</v>
      </c>
      <c r="E105" s="2"/>
      <c r="F105" s="6" t="str">
        <v>Budget_Original / BUDGET.PNL.EBT; frozen D10 release value</v>
      </c>
      <c r="G105" s="2"/>
      <c r="H105" s="32" t="n">
        <v>-54416.38036764706</v>
      </c>
      <c r="I105" s="32" t="n">
        <v>-62442.54677100694</v>
      </c>
      <c r="J105" s="32" t="n">
        <v>-70836.81614850665</v>
      </c>
      <c r="K105" s="32" t="n">
        <v>-111738.8516635594</v>
      </c>
      <c r="L105" s="32" t="n">
        <v>-112236.0269201679</v>
      </c>
      <c r="M105" s="32" t="n">
        <v>-103377.9145510403</v>
      </c>
      <c r="N105" s="32" t="n">
        <v>-103515.6204164513</v>
      </c>
      <c r="O105" s="32" t="n">
        <v>-174828.2543864163</v>
      </c>
      <c r="P105" s="32" t="n">
        <v>-156314.7374752327</v>
      </c>
      <c r="Q105" s="32" t="n">
        <v>-202570.0598273944</v>
      </c>
      <c r="R105" s="32" t="n">
        <v>-196951.4600839729</v>
      </c>
      <c r="S105" s="32" t="n">
        <v>-201289.6085020519</v>
      </c>
    </row>
    <row r="106" ht="28" customHeight="1">
      <c r="A106" s="2" t="str">
        <v>BUDGET.PNL.EBT.DIFFERENCE</v>
      </c>
      <c r="B106" s="6" t="str">
        <v>Difference: Earnings before tax (original budget)</v>
      </c>
      <c r="C106" s="2" t="str">
        <v>EUR</v>
      </c>
      <c r="D106" s="2" t="str">
        <v>NA</v>
      </c>
      <c r="E106" s="38"/>
      <c r="F106" s="39" t="str">
        <v>This workbook minus D10; tolerance EUR 0.01</v>
      </c>
      <c r="G106" s="38"/>
      <c r="H106" s="38">
        <f>'Summary'!H25-H105</f>
        <v>7.275957614183426e-12</v>
      </c>
      <c r="I106" s="38">
        <f>'Summary'!I25-I105</f>
        <v>-7.275957614183426e-12</v>
      </c>
      <c r="J106" s="38">
        <f>'Summary'!J25-J105</f>
        <v>1.4551915228366852e-11</v>
      </c>
      <c r="K106" s="38">
        <f>'Summary'!K25-K105</f>
        <v>-4.3655745685100555e-11</v>
      </c>
      <c r="L106" s="38">
        <f>'Summary'!L25-L105</f>
        <v>2.9103830456733704e-11</v>
      </c>
      <c r="M106" s="38">
        <f>'Summary'!M25-M105</f>
        <v>0.0</v>
      </c>
      <c r="N106" s="38">
        <f>'Summary'!N25-N105</f>
        <v>-1.4551915228366852e-11</v>
      </c>
      <c r="O106" s="38">
        <f>'Summary'!O25-O105</f>
        <v>-5.820766091346741e-11</v>
      </c>
      <c r="P106" s="38">
        <f>'Summary'!P25-P105</f>
        <v>0.0</v>
      </c>
      <c r="Q106" s="38">
        <f>'Summary'!Q25-Q105</f>
        <v>-2.9103830456733704e-11</v>
      </c>
      <c r="R106" s="38">
        <f>'Summary'!R25-R105</f>
        <v>0.0</v>
      </c>
      <c r="S106" s="38">
        <f>'Summary'!S25-S105</f>
        <v>2.9103830456733704e-11</v>
      </c>
    </row>
    <row r="107" ht="28" customHeight="1">
      <c r="A107" s="2" t="str">
        <v>BUDGET.PNL.TAX.EXPECTED</v>
      </c>
      <c r="B107" s="6" t="str">
        <v>D10 value: Income tax (original budget)</v>
      </c>
      <c r="C107" s="2" t="str">
        <v>EUR</v>
      </c>
      <c r="D107" s="2" t="str">
        <v>NA</v>
      </c>
      <c r="E107" s="2"/>
      <c r="F107" s="6" t="str">
        <v>Budget_Original / BUDGET.PNL.TAX; frozen D10 release value</v>
      </c>
      <c r="G107" s="2"/>
      <c r="H107" s="32" t="n">
        <v>0</v>
      </c>
      <c r="I107" s="32" t="n">
        <v>0</v>
      </c>
      <c r="J107" s="32" t="n">
        <v>0</v>
      </c>
      <c r="K107" s="32" t="n">
        <v>0</v>
      </c>
      <c r="L107" s="32" t="n">
        <v>0</v>
      </c>
      <c r="M107" s="32" t="n">
        <v>0</v>
      </c>
      <c r="N107" s="32" t="n">
        <v>0</v>
      </c>
      <c r="O107" s="32" t="n">
        <v>0</v>
      </c>
      <c r="P107" s="32" t="n">
        <v>0</v>
      </c>
      <c r="Q107" s="32" t="n">
        <v>0</v>
      </c>
      <c r="R107" s="32" t="n">
        <v>0</v>
      </c>
      <c r="S107" s="32" t="n">
        <v>0</v>
      </c>
    </row>
    <row r="108" ht="28" customHeight="1">
      <c r="A108" s="2" t="str">
        <v>BUDGET.PNL.TAX.DIFFERENCE</v>
      </c>
      <c r="B108" s="6" t="str">
        <v>Difference: Income tax (original budget)</v>
      </c>
      <c r="C108" s="2" t="str">
        <v>EUR</v>
      </c>
      <c r="D108" s="2" t="str">
        <v>NA</v>
      </c>
      <c r="E108" s="38"/>
      <c r="F108" s="39" t="str">
        <v>This workbook minus D10; tolerance EUR 0.01</v>
      </c>
      <c r="G108" s="38"/>
      <c r="H108" s="38">
        <f>'Summary'!H26-H107</f>
        <v>0</v>
      </c>
      <c r="I108" s="38">
        <f>'Summary'!I26-I107</f>
        <v>0</v>
      </c>
      <c r="J108" s="38">
        <f>'Summary'!J26-J107</f>
        <v>0</v>
      </c>
      <c r="K108" s="38">
        <f>'Summary'!K26-K107</f>
        <v>0</v>
      </c>
      <c r="L108" s="38">
        <f>'Summary'!L26-L107</f>
        <v>0</v>
      </c>
      <c r="M108" s="38">
        <f>'Summary'!M26-M107</f>
        <v>0</v>
      </c>
      <c r="N108" s="38">
        <f>'Summary'!N26-N107</f>
        <v>0</v>
      </c>
      <c r="O108" s="38">
        <f>'Summary'!O26-O107</f>
        <v>0</v>
      </c>
      <c r="P108" s="38">
        <f>'Summary'!P26-P107</f>
        <v>0</v>
      </c>
      <c r="Q108" s="38">
        <f>'Summary'!Q26-Q107</f>
        <v>0</v>
      </c>
      <c r="R108" s="38">
        <f>'Summary'!R26-R107</f>
        <v>0</v>
      </c>
      <c r="S108" s="38">
        <f>'Summary'!S26-S107</f>
        <v>0</v>
      </c>
    </row>
    <row r="109" ht="28" customHeight="1">
      <c r="A109" s="2" t="str">
        <v>BUDGET.PNL.NET_INCOME.EXPECTED</v>
      </c>
      <c r="B109" s="6" t="str">
        <v>D10 value: Net income (original budget)</v>
      </c>
      <c r="C109" s="2" t="str">
        <v>EUR</v>
      </c>
      <c r="D109" s="2" t="str">
        <v>NA</v>
      </c>
      <c r="E109" s="2"/>
      <c r="F109" s="6" t="str">
        <v>Budget_Original / BUDGET.PNL.NET_INCOME; frozen D10 release value</v>
      </c>
      <c r="G109" s="2"/>
      <c r="H109" s="32" t="n">
        <v>-54416.38036764706</v>
      </c>
      <c r="I109" s="32" t="n">
        <v>-62442.54677100694</v>
      </c>
      <c r="J109" s="32" t="n">
        <v>-70836.81614850665</v>
      </c>
      <c r="K109" s="32" t="n">
        <v>-111738.8516635594</v>
      </c>
      <c r="L109" s="32" t="n">
        <v>-112236.0269201679</v>
      </c>
      <c r="M109" s="32" t="n">
        <v>-103377.9145510403</v>
      </c>
      <c r="N109" s="32" t="n">
        <v>-103515.6204164513</v>
      </c>
      <c r="O109" s="32" t="n">
        <v>-174828.2543864163</v>
      </c>
      <c r="P109" s="32" t="n">
        <v>-156314.7374752327</v>
      </c>
      <c r="Q109" s="32" t="n">
        <v>-202570.0598273944</v>
      </c>
      <c r="R109" s="32" t="n">
        <v>-196951.4600839729</v>
      </c>
      <c r="S109" s="32" t="n">
        <v>-201289.6085020519</v>
      </c>
    </row>
    <row r="110" ht="28" customHeight="1">
      <c r="A110" s="2" t="str">
        <v>BUDGET.PNL.NET_INCOME.DIFFERENCE</v>
      </c>
      <c r="B110" s="6" t="str">
        <v>Difference: Net income (original budget)</v>
      </c>
      <c r="C110" s="2" t="str">
        <v>EUR</v>
      </c>
      <c r="D110" s="2" t="str">
        <v>NA</v>
      </c>
      <c r="E110" s="38"/>
      <c r="F110" s="39" t="str">
        <v>This workbook minus D10; tolerance EUR 0.01</v>
      </c>
      <c r="G110" s="38"/>
      <c r="H110" s="38">
        <f>'Summary'!H27-H109</f>
        <v>7.275957614183426e-12</v>
      </c>
      <c r="I110" s="38">
        <f>'Summary'!I27-I109</f>
        <v>-7.275957614183426e-12</v>
      </c>
      <c r="J110" s="38">
        <f>'Summary'!J27-J109</f>
        <v>1.4551915228366852e-11</v>
      </c>
      <c r="K110" s="38">
        <f>'Summary'!K27-K109</f>
        <v>-4.3655745685100555e-11</v>
      </c>
      <c r="L110" s="38">
        <f>'Summary'!L27-L109</f>
        <v>2.9103830456733704e-11</v>
      </c>
      <c r="M110" s="38">
        <f>'Summary'!M27-M109</f>
        <v>0.0</v>
      </c>
      <c r="N110" s="38">
        <f>'Summary'!N27-N109</f>
        <v>-1.4551915228366852e-11</v>
      </c>
      <c r="O110" s="38">
        <f>'Summary'!O27-O109</f>
        <v>-5.820766091346741e-11</v>
      </c>
      <c r="P110" s="38">
        <f>'Summary'!P27-P109</f>
        <v>0.0</v>
      </c>
      <c r="Q110" s="38">
        <f>'Summary'!Q27-Q109</f>
        <v>-2.9103830456733704e-11</v>
      </c>
      <c r="R110" s="38">
        <f>'Summary'!R27-R109</f>
        <v>0.0</v>
      </c>
      <c r="S110" s="38">
        <f>'Summary'!S27-S109</f>
        <v>2.9103830456733704e-11</v>
      </c>
    </row>
    <row r="111" ht="28" customHeight="1">
      <c r="A111" s="2" t="str">
        <v>BUDGET.CF.OPEN_CASH.EXPECTED</v>
      </c>
      <c r="B111" s="6" t="str">
        <v>D10 value: Opening cash (original budget)</v>
      </c>
      <c r="C111" s="2" t="str">
        <v>EUR</v>
      </c>
      <c r="D111" s="2" t="str">
        <v>NA</v>
      </c>
      <c r="E111" s="2"/>
      <c r="F111" s="6" t="str">
        <v>Budget_Original / BUDGET.CF.OPEN_CASH; frozen D10 release value</v>
      </c>
      <c r="G111" s="2"/>
      <c r="H111" s="32" t="n">
        <v>0</v>
      </c>
      <c r="I111" s="32" t="n">
        <v>1004636.13875</v>
      </c>
      <c r="J111" s="32" t="n">
        <v>938854.1923057905</v>
      </c>
      <c r="K111" s="32" t="n">
        <v>869757.2150461727</v>
      </c>
      <c r="L111" s="32" t="n">
        <v>783850.5653149805</v>
      </c>
      <c r="M111" s="32" t="n">
        <v>663140.4606170348</v>
      </c>
      <c r="N111" s="32" t="n">
        <v>552975.7682882168</v>
      </c>
      <c r="O111" s="32" t="n">
        <v>454182.3700939877</v>
      </c>
      <c r="P111" s="32" t="n">
        <v>4293868.210152016</v>
      </c>
      <c r="Q111" s="32" t="n">
        <v>4147140.056010117</v>
      </c>
      <c r="R111" s="32" t="n">
        <v>3984376.044204415</v>
      </c>
      <c r="S111" s="32" t="n">
        <v>3783152.965636701</v>
      </c>
    </row>
    <row r="112" ht="28" customHeight="1">
      <c r="A112" s="2" t="str">
        <v>BUDGET.CF.OPEN_CASH.DIFFERENCE</v>
      </c>
      <c r="B112" s="6" t="str">
        <v>Difference: Opening cash (original budget)</v>
      </c>
      <c r="C112" s="2" t="str">
        <v>EUR</v>
      </c>
      <c r="D112" s="2" t="str">
        <v>NA</v>
      </c>
      <c r="E112" s="38"/>
      <c r="F112" s="39" t="str">
        <v>This workbook minus D10; tolerance EUR 0.01</v>
      </c>
      <c r="G112" s="38"/>
      <c r="H112" s="38">
        <f>'Cash'!H11-H111</f>
        <v>0</v>
      </c>
      <c r="I112" s="38">
        <f>'Cash'!I11-I111</f>
        <v>0.0</v>
      </c>
      <c r="J112" s="38">
        <f>'Cash'!J11-J111</f>
        <v>0.0</v>
      </c>
      <c r="K112" s="38">
        <f>'Cash'!K11-K111</f>
        <v>0.0</v>
      </c>
      <c r="L112" s="38">
        <f>'Cash'!L11-L111</f>
        <v>0.0</v>
      </c>
      <c r="M112" s="38">
        <f>'Cash'!M11-M111</f>
        <v>0.0</v>
      </c>
      <c r="N112" s="38">
        <f>'Cash'!N11-N111</f>
        <v>0.0</v>
      </c>
      <c r="O112" s="38">
        <f>'Cash'!O11-O111</f>
        <v>0.0</v>
      </c>
      <c r="P112" s="38">
        <f>'Cash'!P11-P111</f>
        <v>0.0</v>
      </c>
      <c r="Q112" s="38">
        <f>'Cash'!Q11-Q111</f>
        <v>0.0</v>
      </c>
      <c r="R112" s="38">
        <f>'Cash'!R11-R111</f>
        <v>0.0</v>
      </c>
      <c r="S112" s="38">
        <f>'Cash'!S11-S111</f>
        <v>0.0</v>
      </c>
    </row>
    <row r="113" ht="28" customHeight="1">
      <c r="A113" s="2" t="str">
        <v>BUDGET.CF.CFO.EXPECTED</v>
      </c>
      <c r="B113" s="6" t="str">
        <v>D10 value: Operating cash flow (original budget)</v>
      </c>
      <c r="C113" s="2" t="str">
        <v>EUR</v>
      </c>
      <c r="D113" s="2" t="str">
        <v>NA</v>
      </c>
      <c r="E113" s="2"/>
      <c r="F113" s="6" t="str">
        <v>Budget_Original / BUDGET.CF.CFO; frozen D10 release value</v>
      </c>
      <c r="G113" s="2"/>
      <c r="H113" s="32" t="n">
        <v>-20363.86125</v>
      </c>
      <c r="I113" s="32" t="n">
        <v>-56856.94644420955</v>
      </c>
      <c r="J113" s="32" t="n">
        <v>-66121.97725961776</v>
      </c>
      <c r="K113" s="32" t="n">
        <v>-82931.64973119229</v>
      </c>
      <c r="L113" s="32" t="n">
        <v>-114760.1046979457</v>
      </c>
      <c r="M113" s="32" t="n">
        <v>-107189.6923288181</v>
      </c>
      <c r="N113" s="32" t="n">
        <v>-98793.39819422911</v>
      </c>
      <c r="O113" s="32" t="n">
        <v>-114499.1599419719</v>
      </c>
      <c r="P113" s="32" t="n">
        <v>-140778.1541418993</v>
      </c>
      <c r="Q113" s="32" t="n">
        <v>-156814.0118057022</v>
      </c>
      <c r="R113" s="32" t="n">
        <v>-198248.0785677142</v>
      </c>
      <c r="S113" s="32" t="n">
        <v>-193387.4925861591</v>
      </c>
    </row>
    <row r="114" ht="28" customHeight="1">
      <c r="A114" s="2" t="str">
        <v>BUDGET.CF.CFO.DIFFERENCE</v>
      </c>
      <c r="B114" s="6" t="str">
        <v>Difference: Operating cash flow (original budget)</v>
      </c>
      <c r="C114" s="2" t="str">
        <v>EUR</v>
      </c>
      <c r="D114" s="2" t="str">
        <v>NA</v>
      </c>
      <c r="E114" s="38"/>
      <c r="F114" s="39" t="str">
        <v>This workbook minus D10; tolerance EUR 0.01</v>
      </c>
      <c r="G114" s="38"/>
      <c r="H114" s="38">
        <f>'Cash'!H12-H113</f>
        <v>3.637978807091713e-12</v>
      </c>
      <c r="I114" s="38">
        <f>'Cash'!I12-I113</f>
        <v>-1.4551915228366852e-11</v>
      </c>
      <c r="J114" s="38">
        <f>'Cash'!J12-J113</f>
        <v>1.4551915228366852e-11</v>
      </c>
      <c r="K114" s="38">
        <f>'Cash'!K12-K113</f>
        <v>-1.4551915228366852e-11</v>
      </c>
      <c r="L114" s="38">
        <f>'Cash'!L12-L113</f>
        <v>5.820766091346741e-11</v>
      </c>
      <c r="M114" s="38">
        <f>'Cash'!M12-M113</f>
        <v>4.3655745685100555e-11</v>
      </c>
      <c r="N114" s="38">
        <f>'Cash'!N12-N113</f>
        <v>1.4551915228366852e-11</v>
      </c>
      <c r="O114" s="38">
        <f>'Cash'!O12-O113</f>
        <v>-1.4551915228366852e-11</v>
      </c>
      <c r="P114" s="38">
        <f>'Cash'!P12-P113</f>
        <v>-8.731149137020111e-11</v>
      </c>
      <c r="Q114" s="38">
        <f>'Cash'!Q12-Q113</f>
        <v>0.0</v>
      </c>
      <c r="R114" s="38">
        <f>'Cash'!R12-R113</f>
        <v>5.820766091346741e-11</v>
      </c>
      <c r="S114" s="38">
        <f>'Cash'!S12-S113</f>
        <v>-8.731149137020111e-11</v>
      </c>
    </row>
    <row r="115" ht="28" customHeight="1">
      <c r="A115" s="2" t="str">
        <v>BUDGET.CF.CFI.EXPECTED</v>
      </c>
      <c r="B115" s="6" t="str">
        <v>D10 value: Investing cash flow (original budget)</v>
      </c>
      <c r="C115" s="2" t="str">
        <v>EUR</v>
      </c>
      <c r="D115" s="2" t="str">
        <v>NA</v>
      </c>
      <c r="E115" s="2"/>
      <c r="F115" s="6" t="str">
        <v>Budget_Original / BUDGET.CF.CFI; frozen D10 release value</v>
      </c>
      <c r="G115" s="2"/>
      <c r="H115" s="32" t="n">
        <v>0</v>
      </c>
      <c r="I115" s="32" t="n">
        <v>-8925</v>
      </c>
      <c r="J115" s="32" t="n">
        <v>-2975</v>
      </c>
      <c r="K115" s="32" t="n">
        <v>-2975</v>
      </c>
      <c r="L115" s="32" t="n">
        <v>-5950</v>
      </c>
      <c r="M115" s="32" t="n">
        <v>-2975</v>
      </c>
      <c r="N115" s="32" t="n">
        <v>0</v>
      </c>
      <c r="O115" s="32" t="n">
        <v>0</v>
      </c>
      <c r="P115" s="32" t="n">
        <v>-5950</v>
      </c>
      <c r="Q115" s="32" t="n">
        <v>-5950</v>
      </c>
      <c r="R115" s="32" t="n">
        <v>-2975</v>
      </c>
      <c r="S115" s="32" t="n">
        <v>0</v>
      </c>
    </row>
    <row r="116" ht="28" customHeight="1">
      <c r="A116" s="2" t="str">
        <v>BUDGET.CF.CFI.DIFFERENCE</v>
      </c>
      <c r="B116" s="6" t="str">
        <v>Difference: Investing cash flow (original budget)</v>
      </c>
      <c r="C116" s="2" t="str">
        <v>EUR</v>
      </c>
      <c r="D116" s="2" t="str">
        <v>NA</v>
      </c>
      <c r="E116" s="38"/>
      <c r="F116" s="39" t="str">
        <v>This workbook minus D10; tolerance EUR 0.01</v>
      </c>
      <c r="G116" s="38"/>
      <c r="H116" s="38">
        <f>'Cash'!H13-H115</f>
        <v>0</v>
      </c>
      <c r="I116" s="38">
        <f>'Cash'!I13-I115</f>
        <v>0</v>
      </c>
      <c r="J116" s="38">
        <f>'Cash'!J13-J115</f>
        <v>0</v>
      </c>
      <c r="K116" s="38">
        <f>'Cash'!K13-K115</f>
        <v>0</v>
      </c>
      <c r="L116" s="38">
        <f>'Cash'!L13-L115</f>
        <v>0</v>
      </c>
      <c r="M116" s="38">
        <f>'Cash'!M13-M115</f>
        <v>0</v>
      </c>
      <c r="N116" s="38">
        <f>'Cash'!N13-N115</f>
        <v>0</v>
      </c>
      <c r="O116" s="38">
        <f>'Cash'!O13-O115</f>
        <v>0</v>
      </c>
      <c r="P116" s="38">
        <f>'Cash'!P13-P115</f>
        <v>0</v>
      </c>
      <c r="Q116" s="38">
        <f>'Cash'!Q13-Q115</f>
        <v>0</v>
      </c>
      <c r="R116" s="38">
        <f>'Cash'!R13-R115</f>
        <v>0</v>
      </c>
      <c r="S116" s="38">
        <f>'Cash'!S13-S115</f>
        <v>0</v>
      </c>
    </row>
    <row r="117" ht="28" customHeight="1">
      <c r="A117" s="2" t="str">
        <v>BUDGET.CF.CFF.EXPECTED</v>
      </c>
      <c r="B117" s="6" t="str">
        <v>D10 value: Financing cash flow (original budget)</v>
      </c>
      <c r="C117" s="2" t="str">
        <v>EUR</v>
      </c>
      <c r="D117" s="2" t="str">
        <v>NA</v>
      </c>
      <c r="E117" s="2"/>
      <c r="F117" s="6" t="str">
        <v>Budget_Original / BUDGET.CF.CFF; frozen D10 release value</v>
      </c>
      <c r="G117" s="2"/>
      <c r="H117" s="32" t="n">
        <v>1025000</v>
      </c>
      <c r="I117" s="32" t="n">
        <v>0</v>
      </c>
      <c r="J117" s="32" t="n">
        <v>0</v>
      </c>
      <c r="K117" s="32" t="n">
        <v>0</v>
      </c>
      <c r="L117" s="32" t="n">
        <v>0</v>
      </c>
      <c r="M117" s="32" t="n">
        <v>0</v>
      </c>
      <c r="N117" s="32" t="n">
        <v>0</v>
      </c>
      <c r="O117" s="32" t="n">
        <v>3954185</v>
      </c>
      <c r="P117" s="32" t="n">
        <v>0</v>
      </c>
      <c r="Q117" s="32" t="n">
        <v>0</v>
      </c>
      <c r="R117" s="32" t="n">
        <v>0</v>
      </c>
      <c r="S117" s="32" t="n">
        <v>0</v>
      </c>
    </row>
    <row r="118" ht="28" customHeight="1">
      <c r="A118" s="2" t="str">
        <v>BUDGET.CF.CFF.DIFFERENCE</v>
      </c>
      <c r="B118" s="6" t="str">
        <v>Difference: Financing cash flow (original budget)</v>
      </c>
      <c r="C118" s="2" t="str">
        <v>EUR</v>
      </c>
      <c r="D118" s="2" t="str">
        <v>NA</v>
      </c>
      <c r="E118" s="38"/>
      <c r="F118" s="39" t="str">
        <v>This workbook minus D10; tolerance EUR 0.01</v>
      </c>
      <c r="G118" s="38"/>
      <c r="H118" s="38">
        <f>'Cash'!H14-H117</f>
        <v>0</v>
      </c>
      <c r="I118" s="38">
        <f>'Cash'!I14-I117</f>
        <v>0</v>
      </c>
      <c r="J118" s="38">
        <f>'Cash'!J14-J117</f>
        <v>0</v>
      </c>
      <c r="K118" s="38">
        <f>'Cash'!K14-K117</f>
        <v>0</v>
      </c>
      <c r="L118" s="38">
        <f>'Cash'!L14-L117</f>
        <v>0</v>
      </c>
      <c r="M118" s="38">
        <f>'Cash'!M14-M117</f>
        <v>0</v>
      </c>
      <c r="N118" s="38">
        <f>'Cash'!N14-N117</f>
        <v>0</v>
      </c>
      <c r="O118" s="38">
        <f>'Cash'!O14-O117</f>
        <v>0</v>
      </c>
      <c r="P118" s="38">
        <f>'Cash'!P14-P117</f>
        <v>0</v>
      </c>
      <c r="Q118" s="38">
        <f>'Cash'!Q14-Q117</f>
        <v>0</v>
      </c>
      <c r="R118" s="38">
        <f>'Cash'!R14-R117</f>
        <v>0</v>
      </c>
      <c r="S118" s="38">
        <f>'Cash'!S14-S117</f>
        <v>0</v>
      </c>
    </row>
    <row r="119" ht="28" customHeight="1">
      <c r="A119" s="2" t="str">
        <v>BUDGET.CF.CLOSE_CASH.EXPECTED</v>
      </c>
      <c r="B119" s="6" t="str">
        <v>D10 value: Closing cash (original budget)</v>
      </c>
      <c r="C119" s="2" t="str">
        <v>EUR</v>
      </c>
      <c r="D119" s="2" t="str">
        <v>NA</v>
      </c>
      <c r="E119" s="2"/>
      <c r="F119" s="6" t="str">
        <v>Budget_Original / BUDGET.CF.CLOSE_CASH; frozen D10 release value</v>
      </c>
      <c r="G119" s="2"/>
      <c r="H119" s="32" t="n">
        <v>1004636.13875</v>
      </c>
      <c r="I119" s="32" t="n">
        <v>938854.1923057905</v>
      </c>
      <c r="J119" s="32" t="n">
        <v>869757.2150461727</v>
      </c>
      <c r="K119" s="32" t="n">
        <v>783850.5653149805</v>
      </c>
      <c r="L119" s="32" t="n">
        <v>663140.4606170348</v>
      </c>
      <c r="M119" s="32" t="n">
        <v>552975.7682882168</v>
      </c>
      <c r="N119" s="32" t="n">
        <v>454182.3700939877</v>
      </c>
      <c r="O119" s="32" t="n">
        <v>4293868.210152016</v>
      </c>
      <c r="P119" s="32" t="n">
        <v>4147140.056010117</v>
      </c>
      <c r="Q119" s="32" t="n">
        <v>3984376.044204415</v>
      </c>
      <c r="R119" s="32" t="n">
        <v>3783152.965636701</v>
      </c>
      <c r="S119" s="32" t="n">
        <v>3589765.473050542</v>
      </c>
    </row>
    <row r="120" ht="28" customHeight="1">
      <c r="A120" s="2" t="str">
        <v>BUDGET.CF.CLOSE_CASH.DIFFERENCE</v>
      </c>
      <c r="B120" s="6" t="str">
        <v>Difference: Closing cash (original budget)</v>
      </c>
      <c r="C120" s="2" t="str">
        <v>EUR</v>
      </c>
      <c r="D120" s="2" t="str">
        <v>NA</v>
      </c>
      <c r="E120" s="38"/>
      <c r="F120" s="39" t="str">
        <v>This workbook minus D10; tolerance EUR 0.01</v>
      </c>
      <c r="G120" s="38"/>
      <c r="H120" s="38">
        <f>'Cash'!H15-H119</f>
        <v>0.0</v>
      </c>
      <c r="I120" s="38">
        <f>'Cash'!I15-I119</f>
        <v>0.0</v>
      </c>
      <c r="J120" s="38">
        <f>'Cash'!J15-J119</f>
        <v>0.0</v>
      </c>
      <c r="K120" s="38">
        <f>'Cash'!K15-K119</f>
        <v>0.0</v>
      </c>
      <c r="L120" s="38">
        <f>'Cash'!L15-L119</f>
        <v>0.0</v>
      </c>
      <c r="M120" s="38">
        <f>'Cash'!M15-M119</f>
        <v>0.0</v>
      </c>
      <c r="N120" s="38">
        <f>'Cash'!N15-N119</f>
        <v>0.0</v>
      </c>
      <c r="O120" s="38">
        <f>'Cash'!O15-O119</f>
        <v>0.0</v>
      </c>
      <c r="P120" s="38">
        <f>'Cash'!P15-P119</f>
        <v>0.0</v>
      </c>
      <c r="Q120" s="38">
        <f>'Cash'!Q15-Q119</f>
        <v>0.0</v>
      </c>
      <c r="R120" s="38">
        <f>'Cash'!R15-R119</f>
        <v>0.0</v>
      </c>
      <c r="S120" s="38">
        <f>'Cash'!S15-S119</f>
        <v>-4.656612873077393e-10</v>
      </c>
    </row>
    <row r="121" ht="28" customHeight="1">
      <c r="A121" s="2" t="str">
        <v>BUDGET.CF.NONCASH_CONVERSION.EXPECTED</v>
      </c>
      <c r="B121" s="6" t="str">
        <v>D10 value: Non-cash: note converted into shares (memo) (original budget)</v>
      </c>
      <c r="C121" s="2" t="str">
        <v>EUR</v>
      </c>
      <c r="D121" s="2" t="str">
        <v>NA</v>
      </c>
      <c r="E121" s="2"/>
      <c r="F121" s="6" t="str">
        <v>Budget_Original / BUDGET.CF.NONCASH_CONVERSION; frozen D10 release value</v>
      </c>
      <c r="G121" s="2"/>
      <c r="H121" s="32" t="n">
        <v>0</v>
      </c>
      <c r="I121" s="32" t="n">
        <v>0</v>
      </c>
      <c r="J121" s="32" t="n">
        <v>0</v>
      </c>
      <c r="K121" s="32" t="n">
        <v>0</v>
      </c>
      <c r="L121" s="32" t="n">
        <v>0</v>
      </c>
      <c r="M121" s="32" t="n">
        <v>0</v>
      </c>
      <c r="N121" s="32" t="n">
        <v>0</v>
      </c>
      <c r="O121" s="32" t="n">
        <v>1029166.666666667</v>
      </c>
      <c r="P121" s="32" t="n">
        <v>0</v>
      </c>
      <c r="Q121" s="32" t="n">
        <v>0</v>
      </c>
      <c r="R121" s="32" t="n">
        <v>0</v>
      </c>
      <c r="S121" s="32" t="n">
        <v>0</v>
      </c>
    </row>
    <row r="122" ht="28" customHeight="1">
      <c r="A122" s="2" t="str">
        <v>BUDGET.CF.NONCASH_CONVERSION.DIFFERENCE</v>
      </c>
      <c r="B122" s="6" t="str">
        <v>Difference: Non-cash: note converted into shares (memo) (original budget)</v>
      </c>
      <c r="C122" s="2" t="str">
        <v>EUR</v>
      </c>
      <c r="D122" s="2" t="str">
        <v>NA</v>
      </c>
      <c r="E122" s="38"/>
      <c r="F122" s="39" t="str">
        <v>This workbook minus D10; tolerance EUR 0.01</v>
      </c>
      <c r="G122" s="38"/>
      <c r="H122" s="38">
        <f>'Cash'!H16-H121</f>
        <v>0</v>
      </c>
      <c r="I122" s="38">
        <f>'Cash'!I16-I121</f>
        <v>0</v>
      </c>
      <c r="J122" s="38">
        <f>'Cash'!J16-J121</f>
        <v>0</v>
      </c>
      <c r="K122" s="38">
        <f>'Cash'!K16-K121</f>
        <v>0</v>
      </c>
      <c r="L122" s="38">
        <f>'Cash'!L16-L121</f>
        <v>0</v>
      </c>
      <c r="M122" s="38">
        <f>'Cash'!M16-M121</f>
        <v>0</v>
      </c>
      <c r="N122" s="38">
        <f>'Cash'!N16-N121</f>
        <v>0</v>
      </c>
      <c r="O122" s="38">
        <f>'Cash'!O16-O121</f>
        <v>-3.4924596548080444e-10</v>
      </c>
      <c r="P122" s="38">
        <f>'Cash'!P16-P121</f>
        <v>0</v>
      </c>
      <c r="Q122" s="38">
        <f>'Cash'!Q16-Q121</f>
        <v>0</v>
      </c>
      <c r="R122" s="38">
        <f>'Cash'!R16-R121</f>
        <v>0</v>
      </c>
      <c r="S122" s="38">
        <f>'Cash'!S16-S121</f>
        <v>0</v>
      </c>
    </row>
    <row r="123" ht="22" customHeight="1">
      <c r="A123" s="2" t="str">
        <v>BUDGET.PPL.HEADCOUNT.EXPECTED</v>
      </c>
      <c r="B123" s="6" t="str">
        <v>D10 value: Headcount (original budget)</v>
      </c>
      <c r="C123" s="2" t="str">
        <v>count</v>
      </c>
      <c r="D123" s="2" t="str">
        <v>NA</v>
      </c>
      <c r="E123" s="2"/>
      <c r="F123" s="6" t="str">
        <v>Budget_Original / BUDGET.PPL.HEADCOUNT; frozen D10 release value</v>
      </c>
      <c r="G123" s="2"/>
      <c r="H123" s="35" t="n">
        <v>3</v>
      </c>
      <c r="I123" s="35" t="n">
        <v>4</v>
      </c>
      <c r="J123" s="35" t="n">
        <v>5</v>
      </c>
      <c r="K123" s="35" t="n">
        <v>7</v>
      </c>
      <c r="L123" s="35" t="n">
        <v>8</v>
      </c>
      <c r="M123" s="35" t="n">
        <v>8</v>
      </c>
      <c r="N123" s="35" t="n">
        <v>8</v>
      </c>
      <c r="O123" s="35" t="n">
        <v>10</v>
      </c>
      <c r="P123" s="35" t="n">
        <v>12</v>
      </c>
      <c r="Q123" s="35" t="n">
        <v>13</v>
      </c>
      <c r="R123" s="35" t="n">
        <v>13</v>
      </c>
      <c r="S123" s="35" t="n">
        <v>13</v>
      </c>
    </row>
    <row r="124" ht="28" customHeight="1">
      <c r="A124" s="2" t="str">
        <v>BUDGET.PPL.HEADCOUNT.DIFFERENCE</v>
      </c>
      <c r="B124" s="6" t="str">
        <v>Difference: Headcount (original budget)</v>
      </c>
      <c r="C124" s="2" t="str">
        <v>count</v>
      </c>
      <c r="D124" s="2" t="str">
        <v>NA</v>
      </c>
      <c r="E124" s="40"/>
      <c r="F124" s="41" t="str">
        <v>This workbook minus D10; tolerance 0.000001</v>
      </c>
      <c r="G124" s="40"/>
      <c r="H124" s="40">
        <f>'Headcount'!H11-H123</f>
        <v>0</v>
      </c>
      <c r="I124" s="40">
        <f>'Headcount'!I11-I123</f>
        <v>0</v>
      </c>
      <c r="J124" s="40">
        <f>'Headcount'!J11-J123</f>
        <v>0</v>
      </c>
      <c r="K124" s="40">
        <f>'Headcount'!K11-K123</f>
        <v>0</v>
      </c>
      <c r="L124" s="40">
        <f>'Headcount'!L11-L123</f>
        <v>0</v>
      </c>
      <c r="M124" s="40">
        <f>'Headcount'!M11-M123</f>
        <v>0</v>
      </c>
      <c r="N124" s="40">
        <f>'Headcount'!N11-N123</f>
        <v>0</v>
      </c>
      <c r="O124" s="40">
        <f>'Headcount'!O11-O123</f>
        <v>0</v>
      </c>
      <c r="P124" s="40">
        <f>'Headcount'!P11-P123</f>
        <v>0</v>
      </c>
      <c r="Q124" s="40">
        <f>'Headcount'!Q11-Q123</f>
        <v>0</v>
      </c>
      <c r="R124" s="40">
        <f>'Headcount'!R11-R123</f>
        <v>0</v>
      </c>
      <c r="S124" s="40">
        <f>'Headcount'!S11-S123</f>
        <v>0</v>
      </c>
    </row>
    <row r="125" ht="28" customHeight="1">
      <c r="A125" s="2" t="str">
        <v>BUDGET.PPL.FTE.EXPECTED</v>
      </c>
      <c r="B125" s="6" t="str">
        <v>D10 value: Full-time equivalents (FTE) (original budget)</v>
      </c>
      <c r="C125" s="2" t="str">
        <v>FTE</v>
      </c>
      <c r="D125" s="2" t="str">
        <v>NA</v>
      </c>
      <c r="E125" s="2"/>
      <c r="F125" s="6" t="str">
        <v>Budget_Original / BUDGET.PPL.FTE; frozen D10 release value</v>
      </c>
      <c r="G125" s="2"/>
      <c r="H125" s="35" t="n">
        <v>3</v>
      </c>
      <c r="I125" s="35" t="n">
        <v>4</v>
      </c>
      <c r="J125" s="35" t="n">
        <v>5</v>
      </c>
      <c r="K125" s="35" t="n">
        <v>7</v>
      </c>
      <c r="L125" s="35" t="n">
        <v>8</v>
      </c>
      <c r="M125" s="35" t="n">
        <v>8</v>
      </c>
      <c r="N125" s="35" t="n">
        <v>8</v>
      </c>
      <c r="O125" s="35" t="n">
        <v>10</v>
      </c>
      <c r="P125" s="35" t="n">
        <v>12</v>
      </c>
      <c r="Q125" s="35" t="n">
        <v>13</v>
      </c>
      <c r="R125" s="35" t="n">
        <v>13</v>
      </c>
      <c r="S125" s="35" t="n">
        <v>13</v>
      </c>
    </row>
    <row r="126" ht="28" customHeight="1">
      <c r="A126" s="2" t="str">
        <v>BUDGET.PPL.FTE.DIFFERENCE</v>
      </c>
      <c r="B126" s="6" t="str">
        <v>Difference: Full-time equivalents (FTE) (original budget)</v>
      </c>
      <c r="C126" s="2" t="str">
        <v>FTE</v>
      </c>
      <c r="D126" s="2" t="str">
        <v>NA</v>
      </c>
      <c r="E126" s="40"/>
      <c r="F126" s="41" t="str">
        <v>This workbook minus D10; tolerance 0.000001</v>
      </c>
      <c r="G126" s="40"/>
      <c r="H126" s="40">
        <f>'Headcount'!H12-H125</f>
        <v>0</v>
      </c>
      <c r="I126" s="40">
        <f>'Headcount'!I12-I125</f>
        <v>0</v>
      </c>
      <c r="J126" s="40">
        <f>'Headcount'!J12-J125</f>
        <v>0</v>
      </c>
      <c r="K126" s="40">
        <f>'Headcount'!K12-K125</f>
        <v>0</v>
      </c>
      <c r="L126" s="40">
        <f>'Headcount'!L12-L125</f>
        <v>0</v>
      </c>
      <c r="M126" s="40">
        <f>'Headcount'!M12-M125</f>
        <v>0</v>
      </c>
      <c r="N126" s="40">
        <f>'Headcount'!N12-N125</f>
        <v>0</v>
      </c>
      <c r="O126" s="40">
        <f>'Headcount'!O12-O125</f>
        <v>0</v>
      </c>
      <c r="P126" s="40">
        <f>'Headcount'!P12-P125</f>
        <v>0</v>
      </c>
      <c r="Q126" s="40">
        <f>'Headcount'!Q12-Q125</f>
        <v>0</v>
      </c>
      <c r="R126" s="40">
        <f>'Headcount'!R12-R125</f>
        <v>0</v>
      </c>
      <c r="S126" s="40">
        <f>'Headcount'!S12-S125</f>
        <v>0</v>
      </c>
    </row>
    <row r="127" ht="28" customHeight="1">
      <c r="A127" s="2" t="str">
        <v>BUDGET.PPL.EMPLOYEES.EXPECTED</v>
      </c>
      <c r="B127" s="6" t="str">
        <v>D10 value: Employees with social insurance (original budget)</v>
      </c>
      <c r="C127" s="2" t="str">
        <v>count</v>
      </c>
      <c r="D127" s="2" t="str">
        <v>NA</v>
      </c>
      <c r="E127" s="2"/>
      <c r="F127" s="6" t="str">
        <v>Budget_Original / BUDGET.PPL.EMPLOYEES; frozen D10 release value</v>
      </c>
      <c r="G127" s="2"/>
      <c r="H127" s="35" t="n">
        <v>1</v>
      </c>
      <c r="I127" s="35" t="n">
        <v>2</v>
      </c>
      <c r="J127" s="35" t="n">
        <v>3</v>
      </c>
      <c r="K127" s="35" t="n">
        <v>5</v>
      </c>
      <c r="L127" s="35" t="n">
        <v>6</v>
      </c>
      <c r="M127" s="35" t="n">
        <v>6</v>
      </c>
      <c r="N127" s="35" t="n">
        <v>6</v>
      </c>
      <c r="O127" s="35" t="n">
        <v>8</v>
      </c>
      <c r="P127" s="35" t="n">
        <v>10</v>
      </c>
      <c r="Q127" s="35" t="n">
        <v>11</v>
      </c>
      <c r="R127" s="35" t="n">
        <v>11</v>
      </c>
      <c r="S127" s="35" t="n">
        <v>11</v>
      </c>
    </row>
    <row r="128" ht="28" customHeight="1">
      <c r="A128" s="2" t="str">
        <v>BUDGET.PPL.EMPLOYEES.DIFFERENCE</v>
      </c>
      <c r="B128" s="6" t="str">
        <v>Difference: Employees with social insurance (original budget)</v>
      </c>
      <c r="C128" s="2" t="str">
        <v>count</v>
      </c>
      <c r="D128" s="2" t="str">
        <v>NA</v>
      </c>
      <c r="E128" s="40"/>
      <c r="F128" s="41" t="str">
        <v>This workbook minus D10; tolerance 0.000001</v>
      </c>
      <c r="G128" s="40"/>
      <c r="H128" s="40">
        <f>'Headcount'!H13-H127</f>
        <v>0</v>
      </c>
      <c r="I128" s="40">
        <f>'Headcount'!I13-I127</f>
        <v>0</v>
      </c>
      <c r="J128" s="40">
        <f>'Headcount'!J13-J127</f>
        <v>0</v>
      </c>
      <c r="K128" s="40">
        <f>'Headcount'!K13-K127</f>
        <v>0</v>
      </c>
      <c r="L128" s="40">
        <f>'Headcount'!L13-L127</f>
        <v>0</v>
      </c>
      <c r="M128" s="40">
        <f>'Headcount'!M13-M127</f>
        <v>0</v>
      </c>
      <c r="N128" s="40">
        <f>'Headcount'!N13-N127</f>
        <v>0</v>
      </c>
      <c r="O128" s="40">
        <f>'Headcount'!O13-O127</f>
        <v>0</v>
      </c>
      <c r="P128" s="40">
        <f>'Headcount'!P13-P127</f>
        <v>0</v>
      </c>
      <c r="Q128" s="40">
        <f>'Headcount'!Q13-Q127</f>
        <v>0</v>
      </c>
      <c r="R128" s="40">
        <f>'Headcount'!R13-R127</f>
        <v>0</v>
      </c>
      <c r="S128" s="40">
        <f>'Headcount'!S13-S127</f>
        <v>0</v>
      </c>
    </row>
  </sheetData>
  <mergeCells>
    <mergeCell ref="B1:F1"/>
    <mergeCell ref="B2:F2"/>
    <mergeCell ref="B3:F3"/>
    <mergeCell ref="B4:F4"/>
    <mergeCell ref="B5:F5"/>
  </mergeCells>
  <conditionalFormatting sqref="E12:S12">
    <cfRule type="cellIs" dxfId="0" priority="1" operator="notBetween">
      <formula>-0.01</formula>
      <formula>0.01</formula>
    </cfRule>
  </conditionalFormatting>
  <conditionalFormatting sqref="E14:S14">
    <cfRule type="cellIs" dxfId="1" priority="2" operator="notBetween">
      <formula>-0.01</formula>
      <formula>0.01</formula>
    </cfRule>
  </conditionalFormatting>
  <conditionalFormatting sqref="E16:S16">
    <cfRule type="cellIs" dxfId="2" priority="3" operator="notBetween">
      <formula>-0.01</formula>
      <formula>0.01</formula>
    </cfRule>
  </conditionalFormatting>
  <conditionalFormatting sqref="E18:S18">
    <cfRule type="cellIs" dxfId="3" priority="4" operator="notBetween">
      <formula>-0.01</formula>
      <formula>0.01</formula>
    </cfRule>
  </conditionalFormatting>
  <conditionalFormatting sqref="E20:S20">
    <cfRule type="cellIs" dxfId="4" priority="5" operator="notBetween">
      <formula>-0.01</formula>
      <formula>0.01</formula>
    </cfRule>
  </conditionalFormatting>
  <conditionalFormatting sqref="E22:S22">
    <cfRule type="cellIs" dxfId="5" priority="6" operator="notBetween">
      <formula>-0.01</formula>
      <formula>0.01</formula>
    </cfRule>
  </conditionalFormatting>
  <conditionalFormatting sqref="E24:S24">
    <cfRule type="cellIs" dxfId="6" priority="7" operator="notBetween">
      <formula>-0.01</formula>
      <formula>0.01</formula>
    </cfRule>
  </conditionalFormatting>
  <conditionalFormatting sqref="E26:S26">
    <cfRule type="cellIs" dxfId="7" priority="8" operator="notBetween">
      <formula>-0.01</formula>
      <formula>0.01</formula>
    </cfRule>
  </conditionalFormatting>
  <conditionalFormatting sqref="E28:S28">
    <cfRule type="cellIs" dxfId="8" priority="9" operator="notBetween">
      <formula>-0.01</formula>
      <formula>0.01</formula>
    </cfRule>
  </conditionalFormatting>
  <conditionalFormatting sqref="E30:S30">
    <cfRule type="cellIs" dxfId="9" priority="10" operator="notBetween">
      <formula>-0.01</formula>
      <formula>0.01</formula>
    </cfRule>
  </conditionalFormatting>
  <conditionalFormatting sqref="E32:S32">
    <cfRule type="cellIs" dxfId="10" priority="11" operator="notBetween">
      <formula>-0.01</formula>
      <formula>0.01</formula>
    </cfRule>
  </conditionalFormatting>
  <conditionalFormatting sqref="E34:S34">
    <cfRule type="cellIs" dxfId="11" priority="12" operator="notBetween">
      <formula>-0.01</formula>
      <formula>0.01</formula>
    </cfRule>
  </conditionalFormatting>
  <conditionalFormatting sqref="E36:S36">
    <cfRule type="cellIs" dxfId="12" priority="13" operator="notBetween">
      <formula>-0.01</formula>
      <formula>0.01</formula>
    </cfRule>
  </conditionalFormatting>
  <conditionalFormatting sqref="E38:S38">
    <cfRule type="cellIs" dxfId="13" priority="14" operator="notBetween">
      <formula>-0.01</formula>
      <formula>0.01</formula>
    </cfRule>
  </conditionalFormatting>
  <conditionalFormatting sqref="E40:S40">
    <cfRule type="cellIs" dxfId="14" priority="15" operator="notBetween">
      <formula>-0.01</formula>
      <formula>0.01</formula>
    </cfRule>
  </conditionalFormatting>
  <conditionalFormatting sqref="E42:S42">
    <cfRule type="cellIs" dxfId="15" priority="16" operator="notBetween">
      <formula>-0.01</formula>
      <formula>0.01</formula>
    </cfRule>
  </conditionalFormatting>
  <conditionalFormatting sqref="E44:S44">
    <cfRule type="cellIs" dxfId="16" priority="17" operator="notBetween">
      <formula>-0.01</formula>
      <formula>0.01</formula>
    </cfRule>
  </conditionalFormatting>
  <conditionalFormatting sqref="E46:S46">
    <cfRule type="cellIs" dxfId="17" priority="18" operator="notBetween">
      <formula>-0.01</formula>
      <formula>0.01</formula>
    </cfRule>
  </conditionalFormatting>
  <conditionalFormatting sqref="E48:S48">
    <cfRule type="cellIs" dxfId="18" priority="19" operator="notBetween">
      <formula>-0.01</formula>
      <formula>0.01</formula>
    </cfRule>
  </conditionalFormatting>
  <conditionalFormatting sqref="E50:S50">
    <cfRule type="cellIs" dxfId="19" priority="20" operator="notBetween">
      <formula>-0.01</formula>
      <formula>0.01</formula>
    </cfRule>
  </conditionalFormatting>
  <conditionalFormatting sqref="E52:S52">
    <cfRule type="cellIs" dxfId="20" priority="21" operator="notBetween">
      <formula>-0.01</formula>
      <formula>0.01</formula>
    </cfRule>
  </conditionalFormatting>
  <conditionalFormatting sqref="E54:S54">
    <cfRule type="cellIs" dxfId="21" priority="22" operator="notBetween">
      <formula>-0.01</formula>
      <formula>0.01</formula>
    </cfRule>
  </conditionalFormatting>
  <conditionalFormatting sqref="E56:S56">
    <cfRule type="cellIs" dxfId="22" priority="23" operator="notBetween">
      <formula>-0.01</formula>
      <formula>0.01</formula>
    </cfRule>
  </conditionalFormatting>
  <conditionalFormatting sqref="E58:S58">
    <cfRule type="cellIs" dxfId="23" priority="24" operator="notBetween">
      <formula>-0.01</formula>
      <formula>0.01</formula>
    </cfRule>
  </conditionalFormatting>
  <conditionalFormatting sqref="E60:S60">
    <cfRule type="cellIs" dxfId="24" priority="25" operator="notBetween">
      <formula>-0.01</formula>
      <formula>0.01</formula>
    </cfRule>
  </conditionalFormatting>
  <conditionalFormatting sqref="E62:S62">
    <cfRule type="cellIs" dxfId="25" priority="26" operator="notBetween">
      <formula>-0.01</formula>
      <formula>0.01</formula>
    </cfRule>
  </conditionalFormatting>
  <conditionalFormatting sqref="E64:S64">
    <cfRule type="cellIs" dxfId="26" priority="27" operator="notBetween">
      <formula>-0.01</formula>
      <formula>0.01</formula>
    </cfRule>
  </conditionalFormatting>
  <conditionalFormatting sqref="E66:S66">
    <cfRule type="cellIs" dxfId="27" priority="28" operator="notBetween">
      <formula>-0.01</formula>
      <formula>0.01</formula>
    </cfRule>
  </conditionalFormatting>
  <conditionalFormatting sqref="E68:S68">
    <cfRule type="cellIs" dxfId="28" priority="29" operator="notBetween">
      <formula>-0.01</formula>
      <formula>0.01</formula>
    </cfRule>
  </conditionalFormatting>
  <conditionalFormatting sqref="E70:S70">
    <cfRule type="cellIs" dxfId="29" priority="30" operator="notBetween">
      <formula>-0.01</formula>
      <formula>0.01</formula>
    </cfRule>
  </conditionalFormatting>
  <conditionalFormatting sqref="E72:S72">
    <cfRule type="cellIs" dxfId="30" priority="31" operator="notBetween">
      <formula>-0.000001</formula>
      <formula>0.000001</formula>
    </cfRule>
  </conditionalFormatting>
  <conditionalFormatting sqref="E74:S74">
    <cfRule type="cellIs" dxfId="31" priority="32" operator="notBetween">
      <formula>-0.000001</formula>
      <formula>0.000001</formula>
    </cfRule>
  </conditionalFormatting>
  <conditionalFormatting sqref="E76:S76">
    <cfRule type="cellIs" dxfId="32" priority="33" operator="notBetween">
      <formula>-0.000001</formula>
      <formula>0.000001</formula>
    </cfRule>
  </conditionalFormatting>
  <conditionalFormatting sqref="E78:S78">
    <cfRule type="cellIs" dxfId="33" priority="34" operator="notBetween">
      <formula>-0.01</formula>
      <formula>0.01</formula>
    </cfRule>
  </conditionalFormatting>
  <conditionalFormatting sqref="E80:S80">
    <cfRule type="cellIs" dxfId="34" priority="35" operator="notBetween">
      <formula>-0.01</formula>
      <formula>0.01</formula>
    </cfRule>
  </conditionalFormatting>
  <conditionalFormatting sqref="E82:S82">
    <cfRule type="cellIs" dxfId="35" priority="36" operator="notBetween">
      <formula>-0.01</formula>
      <formula>0.01</formula>
    </cfRule>
  </conditionalFormatting>
  <conditionalFormatting sqref="E84:S84">
    <cfRule type="cellIs" dxfId="36" priority="37" operator="notBetween">
      <formula>-0.01</formula>
      <formula>0.01</formula>
    </cfRule>
  </conditionalFormatting>
  <conditionalFormatting sqref="E86:S86">
    <cfRule type="cellIs" dxfId="37" priority="38" operator="notBetween">
      <formula>-0.01</formula>
      <formula>0.01</formula>
    </cfRule>
  </conditionalFormatting>
  <conditionalFormatting sqref="E88:S88">
    <cfRule type="cellIs" dxfId="38" priority="39" operator="notBetween">
      <formula>-0.01</formula>
      <formula>0.01</formula>
    </cfRule>
  </conditionalFormatting>
  <conditionalFormatting sqref="E90:S90">
    <cfRule type="cellIs" dxfId="39" priority="40" operator="notBetween">
      <formula>-0.01</formula>
      <formula>0.01</formula>
    </cfRule>
  </conditionalFormatting>
  <conditionalFormatting sqref="E92:S92">
    <cfRule type="cellIs" dxfId="40" priority="41" operator="notBetween">
      <formula>-0.01</formula>
      <formula>0.01</formula>
    </cfRule>
  </conditionalFormatting>
  <conditionalFormatting sqref="E94:S94">
    <cfRule type="cellIs" dxfId="41" priority="42" operator="notBetween">
      <formula>-0.01</formula>
      <formula>0.01</formula>
    </cfRule>
  </conditionalFormatting>
  <conditionalFormatting sqref="E96:S96">
    <cfRule type="cellIs" dxfId="42" priority="43" operator="notBetween">
      <formula>-0.01</formula>
      <formula>0.01</formula>
    </cfRule>
  </conditionalFormatting>
  <conditionalFormatting sqref="E98:S98">
    <cfRule type="cellIs" dxfId="43" priority="44" operator="notBetween">
      <formula>-0.01</formula>
      <formula>0.01</formula>
    </cfRule>
  </conditionalFormatting>
  <conditionalFormatting sqref="E100:S100">
    <cfRule type="cellIs" dxfId="44" priority="45" operator="notBetween">
      <formula>-0.01</formula>
      <formula>0.01</formula>
    </cfRule>
  </conditionalFormatting>
  <conditionalFormatting sqref="E102:S102">
    <cfRule type="cellIs" dxfId="45" priority="46" operator="notBetween">
      <formula>-0.01</formula>
      <formula>0.01</formula>
    </cfRule>
  </conditionalFormatting>
  <conditionalFormatting sqref="E104:S104">
    <cfRule type="cellIs" dxfId="46" priority="47" operator="notBetween">
      <formula>-0.01</formula>
      <formula>0.01</formula>
    </cfRule>
  </conditionalFormatting>
  <conditionalFormatting sqref="E106:S106">
    <cfRule type="cellIs" dxfId="47" priority="48" operator="notBetween">
      <formula>-0.01</formula>
      <formula>0.01</formula>
    </cfRule>
  </conditionalFormatting>
  <conditionalFormatting sqref="E108:S108">
    <cfRule type="cellIs" dxfId="48" priority="49" operator="notBetween">
      <formula>-0.01</formula>
      <formula>0.01</formula>
    </cfRule>
  </conditionalFormatting>
  <conditionalFormatting sqref="E110:S110">
    <cfRule type="cellIs" dxfId="49" priority="50" operator="notBetween">
      <formula>-0.01</formula>
      <formula>0.01</formula>
    </cfRule>
  </conditionalFormatting>
  <conditionalFormatting sqref="E112:S112">
    <cfRule type="cellIs" dxfId="50" priority="51" operator="notBetween">
      <formula>-0.01</formula>
      <formula>0.01</formula>
    </cfRule>
  </conditionalFormatting>
  <conditionalFormatting sqref="E114:S114">
    <cfRule type="cellIs" dxfId="51" priority="52" operator="notBetween">
      <formula>-0.01</formula>
      <formula>0.01</formula>
    </cfRule>
  </conditionalFormatting>
  <conditionalFormatting sqref="E116:S116">
    <cfRule type="cellIs" dxfId="52" priority="53" operator="notBetween">
      <formula>-0.01</formula>
      <formula>0.01</formula>
    </cfRule>
  </conditionalFormatting>
  <conditionalFormatting sqref="E118:S118">
    <cfRule type="cellIs" dxfId="53" priority="54" operator="notBetween">
      <formula>-0.01</formula>
      <formula>0.01</formula>
    </cfRule>
  </conditionalFormatting>
  <conditionalFormatting sqref="E120:S120">
    <cfRule type="cellIs" dxfId="54" priority="55" operator="notBetween">
      <formula>-0.01</formula>
      <formula>0.01</formula>
    </cfRule>
  </conditionalFormatting>
  <conditionalFormatting sqref="E122:S122">
    <cfRule type="cellIs" dxfId="55" priority="56" operator="notBetween">
      <formula>-0.01</formula>
      <formula>0.01</formula>
    </cfRule>
  </conditionalFormatting>
  <conditionalFormatting sqref="E124:S124">
    <cfRule type="cellIs" dxfId="56" priority="57" operator="notBetween">
      <formula>-0.000001</formula>
      <formula>0.000001</formula>
    </cfRule>
  </conditionalFormatting>
  <conditionalFormatting sqref="E126:S126">
    <cfRule type="cellIs" dxfId="57" priority="58" operator="notBetween">
      <formula>-0.000001</formula>
      <formula>0.000001</formula>
    </cfRule>
  </conditionalFormatting>
  <conditionalFormatting sqref="E128:S128">
    <cfRule type="cellIs" dxfId="58" priority="59" operator="notBetween">
      <formula>-0.000001</formula>
      <formula>0.000001</formula>
    </cfRule>
  </conditionalFormatting>
  <pageMargins left="0.7" right="0.7" top="0.75" bottom="0.75" header="0.3" footer="0.3"/>
  <tableParts count="1">
    <tablePart ns1:id="Re5139ddc1a53481e"/>
  </tableParts>
</worksheet>
</file>

<file path=customXml/mirovestInputs.xml><?xml version="1.0" encoding="utf-8"?>
<ns0:bundle xmlns:ns0="urn:mirovest:common-inputs" release="CR02-2026-10-13-v1">{"assumptions":{"meta":{"schema_version":"Kit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13.10.2026","data_version":"CR02-2026-10-13-v1","version":"budget","scenario":"all","currency":"EUR","model_start":"2027-01-01","horizon_months":60,"cutoff_date":null,"frozen_on":"2026-10-13","fictional":true},"items":[{"id":"GEN.START","label":"Model start","section":"GEN","kind":"scalar","unit":"date","base":"2027-01-01","scenario_rules":{"upside":{"mode":"inherit"},"downside":{"mode":"inherit"}},"minimum":null,"maximum":null,"reducer":"NA","evidence":{"provenance":"EC","source_ids":["SRC.S2.GEN.START"],"rationale":"Frozen fictional GEN.START input from the assumptions register.","policy_ids":[],"checked_on":"2026-10-12","verify":false,"owner":"Model author","refresh_trigger":"New model release"},"valid_from":"2027-01-01","valid_to":null},{"id":"GEN.HORIZON","label":"Horizon","section":"GEN","kind":"scalar","unit":"months","base":60,"scenario_rules":{"upside":{"mode":"inherit"},"downside":{"mode":"inherit"}},"minimum":0,"maximum":null,"reducer":"NA","evidence":{"provenance":"EC","source_ids":["SRC.S2.GEN.HORIZON"],"rationale":"Frozen fictional GEN.HORIZON input from the assumptions register.","policy_ids":[],"checked_on":"2026-10-12","verify":false,"owner":"Model author","refresh_trigger":"New model release"},"valid_from":"2027-01-01","valid_to":null},{"id":"GEN.CCY","label":"Currency","section":"GEN","kind":"scalar","unit":"text","base":"EUR","scenario_rules":{"upside":{"mode":"inherit"},"downside":{"mode":"inherit"}},"minimum":null,"maximum":null,"reducer":"NA","evidence":{"provenance":"EC","source_ids":["SRC.S2.GEN.CCY"],"rationale":"Frozen fictional GEN.CCY input from the assumptions register.","policy_ids":[],"checked_on":"2026-10-12","verify":false,"owner":"Model author","refresh_trigger":"New model release"},"valid_from":"2027-01-01","valid_to":null},{"id":"GEN.FX_USD","label":"USD per EUR","section":"GEN","kind":"scalar","unit":"USD_per_EUR","base":1.15,"scenario_rules":{"upside":{"mode":"inherit"},"downside":{"mode":"inherit"}},"minimum":0,"maximum":null,"reducer":"NA","evidence":{"provenance":"IA","source_ids":["SRC.S2.GEN.FX_USD"],"rationale":"Frozen fictional GEN.FX_USD input from the assumptions register.","policy_ids":[],"checked_on":"2026-10-12","verify":false,"owner":"Model author","refresh_trigger":"New model release"},"valid_from":"2027-01-01","valid_to":null},{"id":"GEN.CITY","label":"Seat / Hebesatz municipality","section":"GEN","kind":"scalar","unit":"text","base":"Berlin","scenario_rules":{"upside":{"mode":"inherit"},"downside":{"mode":"inherit"}},"minimum":null,"maximum":null,"reducer":"NA","evidence":{"provenance":"EC","source_ids":["SRC.S2.GEN.CITY"],"rationale":"Frozen fictional GEN.CITY input from the assumptions register.","policy_ids":[],"checked_on":"2026-10-12","verify":false,"owner":"Model author","refresh_trigger":"New model release"},"valid_from":"2027-01-01","valid_to":null},{"id":"T.LAUNCH","label":"Product launch month","section":"T","kind":"date_month","unit":"month_index","base":10,"scenario_rules":{"upside":{"mode":"absolute","value":10},"downside":{"mode":"absolute","value":10}},"minimum":1,"maximum":60,"reducer":"NA","evidence":{"provenance":"IA","source_ids":["SRC.S2.T.LAUNCH"],"rationale":"Frozen fictional T.LAUNCH input from the assumptions register.","policy_ids":["P01"],"checked_on":"2026-10-12","verify":false,"owner":"Model author","refresh_trigger":"New model release"},"valid_from":"2027-01-01","valid_to":null},{"id":"T.LIC_FILE","label":"Licence application filing month","section":"T","kind":"date_month","unit":"month_index","base":6,"scenario_rules":{"upside":{"mode":"inherit"},"downside":{"mode":"inherit"}},"minimum":1,"maximum":60,"reducer":"NA","evidence":{"provenance":"IA","source_ids":["SRC.S2.T.LIC_FILE"],"rationale":"Frozen fictional T.LIC_FILE input from the assumptions register.","policy_ids":["P01"],"checked_on":"2026-10-12","verify":false,"owner":"Model author","refresh_trigger":"New model release"},"valid_from":"2027-01-01","valid_to":null},{"id":"T.LICENCE","label":"Licence grant month (copy trading starts)","section":"T","kind":"date_month","unit":"month_index","base":13,"scenario_rules":{"upside":{"mode":"absolute","value":13},"downside":{"mode":"absolute","value":19}},"minimum":1,"maximum":60,"reducer":"NA","evidence":{"provenance":"IA","source_ids":["SRC.S2.T.LICENCE","SRC.RU.A3.7"],"rationale":"Frozen fictional T.LICENCE input from the assumptions register.","policy_ids":["P01"],"checked_on":"2026-10-12","verify":true,"owner":"Model author","refresh_trigger":"New model release"},"valid_from":"2027-01-01","valid_to":null},{"id":"T.TEAMS","label":"B2B Teams launch month","section":"T","kind":"date_month","unit":"month_index","base":25,"scenario_rules":{"upside":{"mode":"absolute","value":25},"downside":{"mode":"absolute","value":25}},"minimum":1,"maximum":60,"reducer":"NA","evidence":{"provenance":"IA","source_ids":["SRC.S2.T.TEAMS"],"rationale":"Frozen fictional T.TEAMS input from the assumptions register.","policy_ids":["P01"],"checked_on":"2026-10-12","verify":false,"owner":"Model author","refresh_trigger":"New model release"},"valid_from":"2027-01-01","valid_to":null},{"id":"T.AT_ACCESS","label":"Austria access month (licence month plus one)","section":"T","kind":"table_ref","unit":"month_index","base":"TBL.AT_ACCESS","scenario_rules":{"upside":{"mode":"inherit"},"downside":{"mode":"inherit"}},"minimum":null,"maximum":null,"reducer":"NA","evidence":{"provenance":"IA","source_ids":["SRC.S2.T.AT_ACCESS"],"rationale":"Derived licence month plus one; not an independent lever.","policy_ids":[],"checked_on":"2026-10-12","verify":false,"owner":"Model author","refresh_trigger":"New model release"},"valid_from":"2027-01-01","valid_to":null},{"id":"MKT.AT_SHARE","label":"Share of users in Austria","section":"MKT","kind":"scalar","unit":"fraction","base":0.1,"scenario_rules":{"upside":{"mode":"inherit"},"downside":{"mode":"inherit"}},"minimum":0,"maximum":1,"reducer":"NA","evidence":{"provenance":"IA","source_ids":["SRC.S2.MKT.AT_SHARE"],"rationale":"Frozen fictional MKT.AT_SHARE input from the assumptions register.","policy_ids":[],"checked_on":"2026-10-12","verify":false,"owner":"Model author","refresh_trigger":"New model release"},"valid_from":"2027-01-01","valid_to":null},{"id":"MKT.INDEX","label":"Market activity index (volume and engagement regime)","section":"MKT","kind":"scalar","unit":"multiplier","base":1,"scenario_rules":{"upside":{"mode":"absolute","value":1.3},"downside":{"mode":"absolute","value":0.7}},"minimum":0,"maximum":null,"reducer":"NA","evidence":{"provenance":"IA","source_ids":["SRC.S2.MKT.INDEX"],"rationale":"Frozen fictional MKT.INDEX input from the assumptions register.","policy_ids":[],"checked_on":"2026-10-12","verify":false,"owner":"Model author","refresh_trigger":"New model release"},"valid_from":"2027-01-01","valid_to":null},{"id":"ACQ.SPEND","label":"Performance marketing (Inputs_TS)","section":"ACQ","kind":"profile","unit":"EUR_per_month","base":[0,0,0,0,0,0,0,5000,5000,50000,50000,50000,80000,80000,80000,80000,80000,80000,80000,80000,80000,80000,80000,80000,120000,120000,120000,120000,120000,120000,120000,120000,120000,120000,120000,120000,150000,150000,150000,150000,150000,150000,150000,150000,150000,150000,150000,150000,150000,150000,150000,150000,150000,150000,150000,150000,150000,150000,150000,150000],"scenario_rules":{"upside":{"mode":"inherit"},"downside":{"mode":"inherit"}},"minimum":0,"maximum":null,"reducer":"SUM","evidence":{"provenance":"IA","source_ids":["SRC.S2.ACQ.SPEND"],"rationale":"Frozen fictional ACQ.SPEND input from the assumptions register.","policy_ids":[],"checked_on":"2026-10-12","verify":false,"owner":"Model author","refresh_trigger":"New model release"},"valid_from":"2027-01-01","valid_to":null},{"id":"ACQ.CPI","label":"Blended cost per install, Germany","section":"ACQ","kind":"scalar","unit":"EUR_per_user","base":5,"scenario_rules":{"upside":{"mode":"absolute","value":4},"downside":{"mode":"absolute","value":6.5}},"minimum":0,"maximum":null,"reducer":"NA","evidence":{"provenance":"IA","source_ids":["SRC.S2.ACQ.CPI","SRC.RU.B8.1","SRC.RU.B8.2","SRC.RU.B8.16"],"rationale":"Frozen fictional ACQ.CPI input from the assumptions register.","policy_ids":[],"checked_on":"2026-10-12","verify":false,"owner":"Model author","refresh_trigger":"New model release"},"valid_from":"2027-01-01","valid_to":null},{"id":"ACQ.FRAUD","label":"Install-fraud allowance on paid CPI","section":"ACQ","kind":"scalar","unit":"multiplier","base":1.1,"scenario_rules":{"upside":{"mode":"inherit"},"downside":{"mode":"inherit"}},"minimum":0,"maximum":null,"reducer":"NA","evidence":{"provenance":"IA","source_ids":["SRC.S2.ACQ.FRAUD","SRC.RU.B8.15"],"rationale":"Frozen fictional ACQ.FRAUD input from the assumptions register.","policy_ids":[],"checked_on":"2026-10-12","verify":false,"owner":"Model author","refresh_trigger":"New model release"},"valid_from":"2027-01-01","valid_to":null},{"id":"ACQ.I2R","label":"Install → registration","section":"ACQ","kind":"scalar","unit":"fraction","base":0.3,"scenario_rules":{"upside":{"mode":"absolute","value":0.35},"downside":{"mode":"absolute","value":0.25}},"minimum":0,"maximum":1,"reducer":"NA","evidence":{"provenance":"IA","source_ids":["SRC.S2.ACQ.I2R","SRC.RU.B8.6"],"rationale":"Frozen fictional ACQ.I2R input from the assumptions register.","policy_ids":[],"checked_on":"2026-10-12","verify":false,"owner":"Model author","refresh_trigger":"New model release"},"valid_from":"2027-01-01","valid_to":null},{"id":"ACQ.R2V","label":"Registration → verified (e-mail/phone verification; the identity check is counted separately)","section":"ACQ","kind":"scalar","unit":"fraction","base":0.65,"scenario_rules":{"upside":{"mode":"inherit"},"downside":{"mode":"inherit"}},"minimum":0,"maximum":1,"reducer":"NA","evidence":{"provenance":"IA","source_ids":["SRC.S2.ACQ.R2V"],"rationale":"Frozen fictional ACQ.R2V input from the assumptions register.","policy_ids":[],"checked_on":"2026-10-12","verify":false,"owner":"Model author","refresh_trigger":"New model release"},"valid_from":"2027-01-01","valid_to":null},{"id":"ACQ.V2C","label":"Verified → exchange connected (= \"connected user\")","section":"ACQ","kind":"scalar","unit":"fraction","base":0.27,"scenario_rules":{"upside":{"mode":"absolute","value":0.3},"downside":{"mode":"absolute","value":0.22}},"minimum":0,"maximum":1,"reducer":"NA","evidence":{"provenance":"IA","source_ids":["SRC.S2.ACQ.V2C","SRC.RU.B8.7"],"rationale":"Frozen fictional ACQ.V2C input from the assumptions register. Recalibrated to realistic levels by the owner's decision of 13.10.2026, after an independent model review.","policy_ids":[],"checked_on":"2026-10-13","verify":false,"owner":"Model author","refresh_trigger":"New model release"},"valid_from":"2027-01-01","valid_to":null},{"id":"ACQ.REF_RATE","label":"Referred connected users per MAU(t−1) per month","section":"ACQ","kind":"scalar","unit":"fraction","base":0.005,"scenario_rules":{"upside":{"mode":"absolute","value":0.007},"downside":{"mode":"absolute","value":0.003}},"minimum":0,"maximum":1,"reducer":"NA","evidence":{"provenance":"IA","source_ids":["SRC.S2.ACQ.REF_RATE"],"rationale":"Frozen fictional ACQ.REF_RATE input from the assumptions register.","policy_ids":[],"checked_on":"2026-10-12","verify":false,"owner":"Model author","refresh_trigger":"New model release"},"valid_from":"2027-01-01","valid_to":null},{"id":"ACQ.REF_BONUS","label":"Referral bonus","section":"ACQ","kind":"scalar","unit":"EUR_per_user","base":10,"scenario_rules":{"upside":{"mode":"inherit"},"downside":{"mode":"inherit"}},"minimum":0,"maximum":null,"reducer":"NA","evidence":{"provenance":"IA","source_ids":["SRC.S2.ACQ.REF_BONUS","SRC.RU.B8.17","SRC.RU.B8.21"],"rationale":"Frozen fictional ACQ.REF_BONUS input from the assumptions register.","policy_ids":[],"checked_on":"2026-10-12","verify":false,"owner":"Model author","refresh_trigger":"New model release"},"valid_from":"2027-01-01","valid_to":null},{"id":"ACQ.LT_SHARE","label":"Active lead traders as a share of MAU(t−1), from licence","section":"ACQ","kind":"scalar","unit":"fraction","base":0.015,"scenario_rules":{"upside":{"mode":"inherit"},"downside":{"mode":"inherit"}},"minimum":0,"maximum":1,"reducer":"NA","evidence":{"provenance":"IA","source_ids":["SRC.S2.ACQ.LT_SHARE"],"rationale":"Frozen fictional ACQ.LT_SHARE input from the assumptions register. Recalibrated to realistic levels by the owner's decision of 13.10.2026, after an independent model review.","policy_ids":[],"checked_on":"2026-10-13","verify":false,"owner":"Model author","refresh_trigger":"New model release"},"valid_from":"2027-01-01","valid_to":null},{"id":"ACQ.LT_FOLLOW","label":"New connected followers brought per active lead trader per month","section":"ACQ","kind":"scalar","unit":"users","base":2,"scenario_rules":{"upside":{"mode":"absolute","value":2.5},"downside":{"mode":"absolute","value":1.5}},"minimum":0,"maximum":null,"reducer":"NA","evidence":{"provenance":"IA","source_ids":["SRC.S2.ACQ.LT_FOLLOW"],"rationale":"Frozen fictional ACQ.LT_FOLLOW input from the assumptions register. Recalibrated to realistic levels by the owner's decision of 13.10.2026, after an independent model review.","policy_ids":[],"checked_on":"2026-10-13","verify":false,"owner":"Model author","refresh_trigger":"New model release"},"valid_from":"2027-01-01","valid_to":null},{"id":"ACQ.LT_CAP","label":"Followers-per-trader warning level","section":"ACQ","kind":"scalar","unit":"users","base":300,"scenario_rules":{"upside":{"mode":"inherit"},"downside":{"mode":"inherit"}},"minimum":0,"maximum":null,"reducer":"NA","evidence":{"provenance":"IA","source_ids":["SRC.S2.ACQ.LT_CAP"],"rationale":"Frozen fictional ACQ.LT_CAP input from the assumptions register.","policy_ids":[],"checked_on":"2026-10-12","verify":false,"owner":"Model author","refresh_trigger":"New model release"},"valid_from":"2027-01-01","valid_to":null},{"id":"ACQ.ORG","label":"Organic connected users per paid connected user","section":"ACQ","kind":"profile","unit":"multiplier","base":[1,1,1,1,1,1,1,1,1,1,1,1,1,1,1,1,1,1,1,1,1,1,1,1,1.5,1.5,1.5,1.5,1.5,1.5,1.5,1.5,1.5,1.5,1.5,1.5,1.5,1.5,1.5,1.5,1.5,1.5,1.5,1.5,1.5,1.5,1.5,1.5,1.5,1.5,1.5,1.5,1.5,1.5,1.5,1.5,1.5,1.5,1.5,1.5],"scenario_rules":{"upside":{"mode":"inherit"},"downside":{"mode":"inherit"}},"minimum":0,"maximum":null,"reducer":"AVG","evidence":{"provenance":"IA","source_ids":["SRC.S2.ACQ.ORG","SRC.RU.B8.13"],"rationale":"Frozen fictional ACQ.ORG input from the assumptions register.","policy_ids":[],"checked_on":"2026-10-12","verify":false,"owner":"Model author","refresh_trigger":"New model release"},"valid_from":"2027-01-01","valid_to":null},{"id":"RET.CURVE","label":"Share of a connected cohort active in month age a","section":"RET","kind":"table_ref","unit":"fraction","base":"TBL.RET.CURVE","scenario_rules":{"upside":{"mode":"inherit"},"downside":{"mode":"inherit"}},"minimum":null,"maximum":null,"reducer":"END","evidence":{"provenance":"IA","source_ids":["SRC.S2.RET.CURVE","SRC.RU.B9.1","SRC.RU.B9.2","SRC.RU.B9.6","SRC.S5.R-006"],"rationale":"Calculation rule R-006 sets the tail: ages 13-28 decline by 0.25 percentage points a month and age 29+ holds at 32%. After age 24 the curve loses a further 0.3 percentage points per month of age, with a floor of 20% (owner decision of 13.10.2026; age 59 = 21.5%). Apply RET.SCEN once, capped at 100%.","policy_ids":[],"checked_on":"2026-10-12","verify":false,"owner":"Model author","refresh_trigger":"New model release"},"valid_from":"2027-01-01","valid_to":null},{"id":"RET.SCEN","label":"Scenario rule","section":"RET","kind":"scalar","unit":"multiplier","base":1,"scenario_rules":{"upside":{"mode":"absolute","value":1.1},"downside":{"mode":"absolute","value":0.85}},"minimum":0,"maximum":null,"reducer":"NA","evidence":{"provenance":"EC","source_ids":["SRC.S2.RET.SCEN"],"rationale":"Frozen fictional RET.SCEN input from the assumptions register.","policy_ids":[],"checked_on":"2026-10-12","verify":false,"owner":"Model author","refresh_trigger":"New model release"},"valid_from":"2027-01-01","valid_to":null},{"id":"RET.REACT","label":"Reactivation","section":"RET","kind":"switch","unit":"boolean","base":false,"scenario_rules":{"upside":{"mode":"inherit"},"downside":{"mode":"inherit"}},"minimum":null,"maximum":null,"reducer":"NA","evidence":{"provenance":"EC","source_ids":["SRC.S2.RET.REACT"],"rationale":"Frozen fictional RET.REACT input from the assumptions register.","policy_ids":[],"checked_on":"2026-10-12","verify":false,"owner":"Model author","refresh_trigger":"New model release"},"valid_from":"2027-01-01","valid_to":null},{"id":"R1.P_PLUS_M","label":"Plus monthly price (incl. VAT)","section":"R1","kind":"scalar","unit":"EUR","base":9.99,"scenario_rules":{"upside":{"mode":"inherit"},"downside":{"mode":"inherit"}},"minimum":0,"maximum":null,"reducer":"NA","evidence":{"provenance":"IA","source_ids":["SRC.S2.R1.P_PLUS_M","SRC.RU.B9.14"],"rationale":"Frozen fictional R1.P_PLUS_M input from the assumptions register.","policy_ids":[],"checked_on":"2026-10-12","verify":false,"owner":"Model author","refresh_trigger":"New model release"},"valid_from":"2027-01-01","valid_to":null},{"id":"R1.P_PLUS_Y","label":"Plus annual price","section":"R1","kind":"scalar","unit":"EUR","base":89.99,"scenario_rules":{"upside":{"mode":"inherit"},"downside":{"mode":"inherit"}},"minimum":0,"maximum":null,"reducer":"NA","evidence":{"provenance":"IA","source_ids":["SRC.S2.R1.P_PLUS_Y"],"rationale":"Frozen fictional R1.P_PLUS_Y input from the assumptions register.","policy_ids":[],"checked_on":"2026-10-12","verify":false,"owner":"Model author","refresh_trigger":"New model release"},"valid_from":"2027-01-01","valid_to":null},{"id":"R1.P_PRO_M","label":"Pro monthly price (incl. terminal)","section":"R1","kind":"scalar","unit":"EUR","base":29.99,"scenario_rules":{"upside":{"mode":"inherit"},"downside":{"mode":"inherit"}},"minimum":0,"maximum":null,"reducer":"NA","evidence":{"provenance":"IA","source_ids":["SRC.S2.R1.P_PRO_M","SRC.MP.C12","SRC.MP.C10"],"rationale":"Frozen fictional R1.P_PRO_M input from the assumptions register.","policy_ids":[],"checked_on":"2026-10-12","verify":false,"owner":"Model author","refresh_trigger":"New model release"},"valid_from":"2027-01-01","valid_to":null},{"id":"R1.P_PRO_Y","label":"Pro annual price","section":"R1","kind":"scalar","unit":"EUR","base":269.99,"scenario_rules":{"upside":{"mode":"inherit"},"downside":{"mode":"inherit"}},"minimum":0,"maximum":null,"reducer":"NA","evidence":{"provenance":"IA","source_ids":["SRC.S2.R1.P_PRO_Y","SRC.MP.C10","SRC.MP.C12"],"rationale":"Frozen fictional R1.P_PRO_Y input from the assumptions register.","policy_ids":[],"checked_on":"2026-10-12","verify":false,"owner":"Model author","refresh_trigger":"New model release"},"valid_from":"2027-01-01","valid_to":null},{"id":"R1.MIX_PRO","label":"Pro share of new payers","section":"R1","kind":"scalar","unit":"fraction","base":0.25,"scenario_rules":{"upside":{"mode":"absolute","value":0.3},"downside":{"mode":"absolute","value":0.2}},"minimum":0,"maximum":1,"reducer":"NA","evidence":{"provenance":"IA","source_ids":["SRC.S2.R1.MIX_PRO"],"rationale":"Frozen fictional R1.MIX_PRO input from the assumptions register.","policy_ids":[],"checked_on":"2026-10-12","verify":false,"owner":"Model author","refresh_trigger":"New model release"},"valid_from":"2027-01-01","valid_to":null},{"id":"R1.CONV_FIRST","label":"New connected users who pay in their first month","section":"R1","kind":"scalar","unit":"fraction","base":0.08,"scenario_rules":{"upside":{"mode":"absolute","value":0.1},"downside":{"mode":"absolute","value":0.06}},"minimum":0,"maximum":1,"reducer":"NA","evidence":{"provenance":"IA","source_ids":["SRC.S2.R1.CONV_FIRST","SRC.RU.B9.7","SRC.RU.B9.9"],"rationale":"Frozen fictional R1.CONV_FIRST input from the assumptions register. Recalibrated to realistic levels by the owner's decision of 13.10.2026, after an independent model review.","policy_ids":[],"checked_on":"2026-10-13","verify":false,"owner":"Model author","refresh_trigger":"New model release"},"valid_from":"2027-01-01","valid_to":null},{"id":"R1.CONV_LATE","label":"Monthly conversion of active non-payers","section":"R1","kind":"scalar","unit":"fraction","base":0.008,"scenario_rules":{"upside":{"mode":"absolute","value":0.01},"downside":{"mode":"absolute","value":0.006}},"minimum":0,"maximum":1,"reducer":"NA","evidence":{"provenance":"IA","source_ids":["SRC.S2.R1.CONV_LATE"],"rationale":"Frozen fictional R1.CONV_LATE input from the assumptions register. Recalibrated to realistic levels by the owner's decision of 13.10.2026, after an independent model review.","policy_ids":[],"checked_on":"2026-10-13","verify":false,"owner":"Model author","refresh_trigger":"New model release"},"valid_from":"2027-01-01","valid_to":null},{"id":"R1.ANNUAL_SHARE","label":"Annual plans among new paid","section":"R1","kind":"scalar","unit":"fraction","base":0.3,"scenario_rules":{"upside":{"mode":"inherit"},"downside":{"mode":"inherit"}},"minimum":0,"maximum":1,"reducer":"NA","evidence":{"provenance":"IA","source_ids":["SRC.S2.R1.ANNUAL_SHARE","SRC.RU.B9.13"],"rationale":"Frozen fictional R1.ANNUAL_SHARE input from the assumptions register.","policy_ids":[],"checked_on":"2026-10-12","verify":false,"owner":"Model author","refresh_trigger":"New model release"},"valid_from":"2027-01-01","valid_to":null},{"id":"R1.CHURN_M","label":"Monthly-plan churn","section":"R1","kind":"scalar","unit":"fraction","base":0.09,"scenario_rules":{"upside":{"mode":"absolute","value":0.07},"downside":{"mode":"absolute","value":0.11}},"minimum":0,"maximum":1,"reducer":"NA","evidence":{"provenance":"IA","source_ids":["SRC.S2.R1.CHURN_M","SRC.RU.B9.10"],"rationale":"Frozen fictional R1.CHURN_M input from the assumptions register.","policy_ids":[],"checked_on":"2026-10-12","verify":false,"owner":"Model author","refresh_trigger":"New model release"},"valid_from":"2027-01-01","valid_to":null},{"id":"R1.RENEW_Y","label":"Annual renewal rate","section":"R1","kind":"scalar","unit":"fraction","base":0.35,"scenario_rules":{"upside":{"mode":"absolute","value":0.4},"downside":{"mode":"absolute","value":0.25}},"minimum":0,"maximum":1,"reducer":"NA","evidence":{"provenance":"IA","source_ids":["SRC.S2.R1.RENEW_Y","SRC.RU.B9.12"],"rationale":"Frozen fictional R1.RENEW_Y input from the assumptions register.","policy_ids":[],"checked_on":"2026-10-12","verify":false,"owner":"Model author","refresh_trigger":"New model release"},"valid_from":"2027-01-01","valid_to":null},{"id":"R1.STORE_SHARE","label":"Share of R1 billing through app stores","section":"R1","kind":"scalar","unit":"fraction","base":0.4,"scenario_rules":{"upside":{"mode":"inherit"},"downside":{"mode":"inherit"}},"minimum":0,"maximum":1,"reducer":"NA","evidence":{"provenance":"IA","source_ids":["SRC.S2.R1.STORE_SHARE"],"rationale":"Frozen fictional R1.STORE_SHARE input from the assumptions register.","policy_ids":["P04"],"checked_on":"2026-10-12","verify":false,"owner":"Model author","refresh_trigger":"New model release"},"valid_from":"2027-01-01","valid_to":null},{"id":"R1.STORE_FEE","label":"App-store commission (blended)","section":"R1","kind":"scalar","unit":"fraction","base":0.15,"scenario_rules":{"upside":{"mode":"inherit"},"downside":{"mode":"inherit"}},"minimum":0,"maximum":1,"reducer":"NA","evidence":{"provenance":"IA","source_ids":["SRC.S2.R1.STORE_FEE","SRC.RU.B6.13","SRC.RU.B6.19"],"rationale":"Frozen fictional R1.STORE_FEE input from the assumptions register.","policy_ids":["P04"],"checked_on":"2026-10-12","verify":true,"owner":"Model author","refresh_trigger":"New model release"},"valid_from":"2027-01-01","valid_to":null},{"id":"R1.STORE_LAG","label":"Store payout lag","section":"R1","kind":"scalar","unit":"months","base":1,"scenario_rules":{"upside":{"mode":"inherit"},"downside":{"mode":"inherit"}},"minimum":0,"maximum":null,"reducer":"NA","evidence":{"provenance":"IA","source_ids":["SRC.S2.R1.STORE_LAG"],"rationale":"Frozen fictional R1.STORE_LAG input from the assumptions register.","policy_ids":["P04"],"checked_on":"2026-10-12","verify":false,"owner":"Model author","refresh_trigger":"New model release"},"valid_from":"2027-01-01","valid_to":null},{"id":"R1.REFUNDS","label":"Refunds","section":"R1","kind":"scalar","unit":"EUR","base":0,"scenario_rules":{"upside":{"mode":"inherit"},"downside":{"mode":"inherit"}},"minimum":0,"maximum":null,"reducer":"NA","evidence":{"provenance":"EC","source_ids":["SRC.S2.R1.REFUNDS"],"rationale":"Frozen fictional R1.REFUNDS input from the assumptions register.","policy_ids":[],"checked_on":"2026-10-12","verify":false,"owner":"Model author","refresh_trigger":"New model release"},"valid_from":"2027-01-01","valid_to":null},{"id":"R2.PRICE","label":"Average copy fee per copied trader per month (incl. VAT; traders choose €9.99–49.99)","section":"R2","kind":"scalar","unit":"EUR","base":19.99,"scenario_rules":{"upside":{"mode":"absolute","value":24.99},"downside":{"mode":"absolute","value":14.99}},"minimum":0,"maximum":null,"reducer":"NA","evidence":{"provenance":"IA","source_ids":["SRC.S2.R2.PRICE","SRC.MP.C10","SRC.MP.C12"],"rationale":"Frozen fictional R2.PRICE input from the assumptions register. Recalibrated to realistic levels by the owner's decision of 13.10.2026, after an independent model review.","policy_ids":["P03"],"checked_on":"2026-10-13","verify":false,"owner":"Model author","refresh_trigger":"New model release"},"valid_from":"2027-01-01","valid_to":null},{"id":"R2.TRADER_SHARE","label":"Share of the net copy fee paid to the lead trader (signal-provider fee)","section":"R2","kind":"scalar","unit":"fraction","base":0.5,"scenario_rules":{"upside":{"mode":"absolute","value":0.5},"downside":{"mode":"absolute","value":0.5}},"minimum":0,"maximum":1,"reducer":"NA","evidence":{"provenance":"IA","source_ids":["SRC.S2.R2.TRADER_SHARE","SRC.RU.B9.21","SRC.RU.B9.20"],"rationale":"Frozen fictional R2.TRADER_SHARE input from the assumptions register.","policy_ids":["P03"],"checked_on":"2026-10-12","verify":true,"owner":"Model author","refresh_trigger":"New model release"},"valid_from":"2027-01-01","valid_to":null},{"id":"R2.CONV","label":"Eligible active non-copiers who start copying per month","section":"R2","kind":"scalar","unit":"fraction","base":0.025,"scenario_rules":{"upside":{"mode":"absolute","value":0.03},"downside":{"mode":"absolute","value":0.02}},"minimum":0,"maximum":1,"reducer":"NA","evidence":{"provenance":"IA","source_ids":["SRC.S2.R2.CONV"],"rationale":"Frozen fictional R2.CONV input from the assumptions register. Recalibrated to realistic levels by the owner's decision of 13.10.2026, after an independent model review.","policy_ids":["P03"],"checked_on":"2026-10-13","verify":false,"owner":"Model author","refresh_trigger":"New model release"},"valid_from":"2027-01-01","valid_to":null},{"id":"R2.CHURN","label":"Copier churn","section":"R2","kind":"scalar","unit":"fraction","base":0.06,"scenario_rules":{"upside":{"mode":"absolute","value":0.05},"downside":{"mode":"absolute","value":0.08}},"minimum":0,"maximum":1,"reducer":"NA","evidence":{"provenance":"IA","source_ids":["SRC.S2.R2.CHURN"],"rationale":"Frozen fictional R2.CHURN input from the assumptions register.","policy_ids":["P03"],"checked_on":"2026-10-12","verify":false,"owner":"Model author","refresh_trigger":"New model release"},"valid_from":"2027-01-01","valid_to":null},{"id":"R2.REL","label":"Copied traders per copier","section":"R2","kind":"scalar","unit":"count","base":1.3,"scenario_rules":{"upside":{"mode":"inherit"},"downside":{"mode":"inherit"}},"minimum":0,"maximum":null,"reducer":"NA","evidence":{"provenance":"IA","source_ids":["SRC.S2.R2.REL"],"rationale":"Frozen fictional R2.REL input from the assumptions register. Recalibrated to realistic levels by the owner's decision of 13.10.2026, after an independent model review.","policy_ids":["P03"],"checked_on":"2026-10-13","verify":false,"owner":"Model author","refresh_trigger":"New model release"},"valid_from":"2027-01-01","valid_to":null},{"id":"R2.PAYOUT_LAG","label":"Lead-trader payout","section":"R2","kind":"scalar","unit":"months","base":1,"scenario_rules":{"upside":{"mode":"inherit"},"downside":{"mode":"inherit"}},"minimum":0,"maximum":null,"reducer":"NA","evidence":{"provenance":"EC","source_ids":["SRC.S2.R2.PAYOUT_LAG"],"rationale":"Frozen fictional R2.PAYOUT_LAG input from the assumptions register.","policy_ids":["P03"],"checked_on":"2026-10-12","verify":false,"owner":"Model author","refresh_trigger":"New model release"},"valid_from":"2027-01-01","valid_to":null},{"id":"R2.AUC_ALLOC","label":"Average capital allocated per copy relationship (memo only, at the exchange)","section":"R2","kind":"scalar","unit":"EUR","base":2000,"scenario_rules":{"upside":{"mode":"inherit"},"downside":{"mode":"inherit"}},"minimum":0,"maximum":null,"reducer":"NA","evidence":{"provenance":"IA","source_ids":["SRC.S2.R2.AUC_ALLOC"],"rationale":"Frozen fictional R2.AUC_ALLOC input from the assumptions register.","policy_ids":["P03"],"checked_on":"2026-10-12","verify":false,"owner":"Model author","refresh_trigger":"New model release"},"valid_from":"2027-01-01","valid_to":null},{"id":"R3.SWITCH","label":"Rebates on licensed copy and transmitted orders","section":"R3","kind":"switch","unit":"boolean","base":false,"scenario_rules":{"upside":{"mode":"inherit"},"downside":{"mode":"inherit"}},"minimum":null,"maximum":null,"reducer":"NA","evidence":{"provenance":"VF","source_ids":["SRC.S2.R3.SWITCH","SRC.RU.A1.5.1"],"rationale":"Frozen fictional R3.SWITCH input from the assumptions register.","policy_ids":["P06"],"checked_on":"2026-10-12","verify":true,"owner":"Model author","refresh_trigger":"New model release"},"valid_from":"2027-01-01","valid_to":null},{"id":"R3.AFFIL","label":"Affiliate commissions on self-directed users (outside MiCA services)","section":"R3","kind":"switch","unit":"boolean","base":false,"scenario_rules":{"upside":{"mode":"inherit"},"downside":{"mode":"inherit"}},"minimum":null,"maximum":null,"reducer":"NA","evidence":{"provenance":"IA","source_ids":["SRC.S2.R3.AFFIL","SRC.RU.A1.5.5","SRC.RU.B8.20","SRC.RU.B8.18"],"rationale":"Frozen fictional R3.AFFIL input from the assumptions register.","policy_ids":["P06"],"checked_on":"2026-10-12","verify":true,"owner":"Model author","refresh_trigger":"New model release"},"valid_from":"2027-01-01","valid_to":null},{"id":"R7.NEW","label":"New clients per month","section":"R7","kind":"profile","unit":"clients","base":[0,0,0,0,0,0,0,0,0,0,0,0,0,0,0,0,0,0,0,0,0,0,0,0,1,1,1,1,1,1,1,1,1,1,1,1,2,2,2,2,2,2,2,2,2,2,2,2,3,3,3,3,3,3,3,3,3,3,3,3],"scenario_rules":{"upside":{"mode":"multiplier","amount":1.25},"downside":{"mode":"multiplier","amount":0.5}},"minimum":0,"maximum":null,"reducer":"SUM","evidence":{"provenance":"IA","source_ids":["SRC.S2.R7.NEW"],"rationale":"Frozen fictional R7.NEW input from the assumptions register.","policy_ids":[],"checked_on":"2026-10-12","verify":false,"owner":"Model author","refresh_trigger":"New model release"},"valid_from":"2027-01-01","valid_to":null},{"id":"R7.CHURN","label":"Client churn","section":"R7","kind":"scalar","unit":"fraction","base":0.02,"scenario_rules":{"upside":{"mode":"inherit"},"downside":{"mode":"inherit"}},"minimum":0,"maximum":1,"reducer":"NA","evidence":{"provenance":"IA","source_ids":["SRC.S2.R7.CHURN"],"rationale":"Frozen fictional R7.CHURN input from the assumptions register.","policy_ids":[],"checked_on":"2026-10-12","verify":false,"owner":"Model author","refresh_trigger":"New model release"},"valid_from":"2027-01-01","valid_to":null},{"id":"R7.SEATS","label":"Seats per client","section":"R7","kind":"scalar","unit":"seats","base":15,"scenario_rules":{"upside":{"mode":"inherit"},"downside":{"mode":"inherit"}},"minimum":0,"maximum":null,"reducer":"NA","evidence":{"provenance":"IA","source_ids":["SRC.S2.R7.SEATS"],"rationale":"Frozen fictional R7.SEATS input from the assumptions register.","policy_ids":[],"checked_on":"2026-10-12","verify":false,"owner":"Model author","refresh_trigger":"New model release"},"valid_from":"2027-01-01","valid_to":null},{"id":"R7.PRICE","label":"Price per seat per month (net)","section":"R7","kind":"scalar","unit":"EUR_per_seat","base":150,"scenario_rules":{"upside":{"mode":"absolute","value":170},"downside":{"mode":"absolute","value":120}},"minimum":0,"maximum":null,"reducer":"NA","evidence":{"provenance":"IA","source_ids":["SRC.S2.R7.PRICE"],"rationale":"Frozen fictional R7.PRICE input from the assumptions register.","policy_ids":[],"checked_on":"2026-10-12","verify":false,"owner":"Model author","refresh_trigger":"New model release"},"valid_from":"2027-01-01","valid_to":null},{"id":"R7.ONBOARD","label":"Onboarding fee (recognised over 12 months)","section":"R7","kind":"scalar","unit":"EUR","base":2000,"scenario_rules":{"upside":{"mode":"inherit"},"downside":{"mode":"inherit"}},"minimum":0,"maximum":null,"reducer":"NA","evidence":{"provenance":"IA","source_ids":["SRC.S2.R7.ONBOARD"],"rationale":"Frozen fictional R7.ONBOARD input from the assumptions register.","policy_ids":[],"checked_on":"2026-10-12","verify":false,"owner":"Model author","refresh_trigger":"New model release"},"valid_from":"2027-01-01","valid_to":null},{"id":"R7.DSO","label":"Payment terms","section":"R7","kind":"scalar","unit":"days","base":30,"scenario_rules":{"upside":{"mode":"inherit"},"downside":{"mode":"inherit"}},"minimum":0,"maximum":null,"reducer":"NA","evidence":{"provenance":"IA","source_ids":["SRC.S2.R7.DSO"],"rationale":"Frozen fictional R7.DSO input from the assumptions register.","policy_ids":[],"checked_on":"2026-10-12","verify":false,"owner":"Model author","refresh_trigger":"New model release"},"valid_from":"2027-01-01","valid_to":null},{"id":"R7.SPLIT.DE","label":"B2B client location: share in Germany","section":"R7","kind":"scalar","unit":"fraction","base":0.8,"scenario_rules":{"upside":{"mode":"inherit"},"downside":{"mode":"inherit"}},"minimum":0,"maximum":1,"reducer":"NA","evidence":{"provenance":"IA","source_ids":["SRC.S2.R7.SPLIT"],"rationale":"Frozen fictional R7.SPLIT.DE input from the assumptions register.","policy_ids":[],"checked_on":"2026-10-12","verify":false,"owner":"Model author","refresh_trigger":"New model release"},"valid_from":"2027-01-01","valid_to":null},{"id":"R7.SPLIT.AT","label":"B2B client location: share in Austria","section":"R7","kind":"scalar","unit":"fraction","base":0.2,"scenario_rules":{"upside":{"mode":"inherit"},"downside":{"mode":"inherit"}},"minimum":0,"maximum":1,"reducer":"NA","evidence":{"provenance":"IA","source_ids":["SRC.S2.R7.SPLIT"],"rationale":"Frozen fictional R7.SPLIT.AT input from the assumptions register.","policy_ids":[],"checked_on":"2026-10-12","verify":false,"owner":"Model author","refresh_trigger":"New model release"},"valid_from":"2027-01-01","valid_to":null},{"id":"COGS.WEB_PCT","label":"Card processing, percentage part","section":"COGS","kind":"scalar","unit":"fraction","base":0.015,"scenario_rules":{"upside":{"mode":"inherit"},"downside":{"mode":"inherit"}},"minimum":0,"maximum":1,"reducer":"NA","evidence":{"provenance":"VF","source_ids":["SRC.S2.COGS.WEB_PCT","SRC.RU.B6.1"],"rationale":"Frozen fictional COGS.WEB_PCT input from the assumptions register.","policy_ids":[],"checked_on":"2026-10-12","verify":false,"owner":"Model author","refresh_trigger":"New model release"},"valid_from":"2027-01-01","valid_to":null},{"id":"COGS.WEB_FIX","label":"Card processing, fixed part","section":"COGS","kind":"scalar","unit":"EUR_per_charge","base":0.25,"scenario_rules":{"upside":{"mode":"inherit"},"downside":{"mode":"inherit"}},"minimum":0,"maximum":null,"reducer":"NA","evidence":{"provenance":"VF","source_ids":["SRC.S2.COGS.WEB_FIX","SRC.RU.B6.1"],"rationale":"Frozen fictional COGS.WEB_FIX input from the assumptions register.","policy_ids":[],"checked_on":"2026-10-12","verify":false,"owner":"Model author","refresh_trigger":"New model release"},"valid_from":"2027-01-01","valid_to":null},{"id":"COGS.BILLING","label":"Subscription billing","section":"COGS","kind":"scalar","unit":"fraction","base":0.007,"scenario_rules":{"upside":{"mode":"inherit"},"downside":{"mode":"inherit"}},"minimum":0,"maximum":1,"reducer":"NA","evidence":{"provenance":"VF","source_ids":["SRC.S2.COGS.BILLING","SRC.RU.B6.8"],"rationale":"Frozen fictional COGS.BILLING input from the assumptions register.","policy_ids":[],"checked_on":"2026-10-12","verify":false,"owner":"Model author","refresh_trigger":"New model release"},"valid_from":"2027-01-01","valid_to":null},{"id":"COGS.PAYOUT.ACCOUNT","label":"Lead-trader payouts: monthly fee per active payout account","section":"COGS","kind":"scalar","unit":"EUR_per_person","base":2,"scenario_rules":{"upside":{"mode":"inherit"},"downside":{"mode":"inherit"}},"minimum":0,"maximum":null,"reducer":"NA","evidence":{"provenance":"VF","source_ids":["SRC.S2.COGS.PAYOUT","SRC.RU.B6.10","SRC.S5.R-015"],"rationale":"Frozen fictional COGS.PAYOUT.ACCOUNT input from the assumptions register.","policy_ids":[],"checked_on":"2026-10-12","verify":false,"owner":"Model author","refresh_trigger":"New model release"},"valid_from":"2027-01-01","valid_to":null},{"id":"COGS.PAYOUT.PCT","label":"Lead-trader payouts: percentage fee on payout volume","section":"COGS","kind":"scalar","unit":"fraction","base":0.0025,"scenario_rules":{"upside":{"mode":"inherit"},"downside":{"mode":"inherit"}},"minimum":0,"maximum":1,"reducer":"NA","evidence":{"provenance":"VF","source_ids":["SRC.S2.COGS.PAYOUT","SRC.RU.B6.10","SRC.S5.R-015"],"rationale":"Frozen fictional COGS.PAYOUT.PCT input from the assumptions register.","policy_ids":[],"checked_on":"2026-10-12","verify":false,"owner":"Model author","refresh_trigger":"New model release"},"valid_from":"2027-01-01","valid_to":null},{"id":"COGS.PAYOUT.FIX","label":"Lead-trader payouts: fixed fee per payout","section":"COGS","kind":"scalar","unit":"EUR_per_charge","base":0.1,"scenario_rules":{"upside":{"mode":"inherit"},"downside":{"mode":"inherit"}},"minimum":0,"maximum":null,"reducer":"NA","evidence":{"provenance":"VF","source_ids":["SRC.S2.COGS.PAYOUT","SRC.RU.B6.10","SRC.S5.R-015"],"rationale":"Frozen fictional COGS.PAYOUT.FIX input from the assumptions register.","policy_ids":[],"checked_on":"2026-10-12","verify":false,"owner":"Model author","refresh_trigger":"New model release"},"valid_from":"2027-01-01","valid_to":null},{"id":"COGS.PAYOUT.ROUTING","label":"Lead-trader payouts: routing fee on payout volume","section":"COGS","kind":"scalar","unit":"fraction","base":0.0025,"scenario_rules":{"upside":{"mode":"inherit"},"downside":{"mode":"inherit"}},"minimum":0,"maximum":1,"reducer":"NA","evidence":{"provenance":"VF","source_ids":["SRC.S2.COGS.PAYOUT","SRC.RU.B6.10","SRC.S5.R-015"],"rationale":"Frozen fictional COGS.PAYOUT.ROUTING input from the assumptions register.","policy_ids":[],"checked_on":"2026-10-12","verify":false,"owner":"Model author","refresh_trigger":"New model release"},"valid_from":"2027-01-01","valid_to":null},{"id":"COGS.KYC.UNIT_USD","label":"Identity check (KYC) per verification, USD (new copiers and new paid lead traders, deduplicated)","section":"COGS","kind":"scalar","unit":"USD_per_check","base":1.85,"scenario_rules":{"upside":{"mode":"inherit"},"downside":{"mode":"inherit"}},"minimum":0,"maximum":null,"reducer":"NA","evidence":{"provenance":"VF","source_ids":["SRC.S2.COGS.KYC","SRC.RU.B5.2"],"rationale":"Frozen fictional COGS.KYC.UNIT_USD input from the assumptions register.","policy_ids":[],"checked_on":"2026-10-12","verify":false,"owner":"Model author","refresh_trigger":"New model release"},"valid_from":"2027-01-01","valid_to":null},{"id":"COGS.KYC.MIN_USD","label":"Identity checks (KYC): monthly minimum fee, USD","section":"COGS","kind":"scalar","unit":"USD","base":299,"scenario_rules":{"upside":{"mode":"inherit"},"downside":{"mode":"inherit"}},"minimum":0,"maximum":null,"reducer":"NA","evidence":{"provenance":"VF","source_ids":["SRC.S2.COGS.KYC","SRC.RU.B5.2"],"rationale":"Frozen fictional COGS.KYC.MIN_USD input from the assumptions register.","policy_ids":[],"checked_on":"2026-10-12","verify":false,"owner":"Model author","refresh_trigger":"New model release"},"valid_from":"2027-01-01","valid_to":null},{"id":"COGS.CLOUD.BASE","label":"Hosting: fixed base per month","section":"COGS","kind":"scalar","unit":"EUR_per_month","base":1500,"scenario_rules":{"upside":{"mode":"inherit"},"downside":{"mode":"inherit"}},"minimum":0,"maximum":null,"reducer":"NA","evidence":{"provenance":"IA","source_ids":["SRC.S2.COGS.CLOUD"],"rationale":"Frozen fictional COGS.CLOUD.BASE input from the assumptions register.","policy_ids":[],"checked_on":"2026-10-12","verify":false,"owner":"Model author","refresh_trigger":"New model release"},"valid_from":"2027-01-01","valid_to":null},{"id":"COGS.CLOUD.VARIABLE","label":"Hosting: variable cost per monthly active user","section":"COGS","kind":"scalar","unit":"EUR_per_user","base":0.1,"scenario_rules":{"upside":{"mode":"inherit"},"downside":{"mode":"inherit"}},"minimum":0,"maximum":null,"reducer":"NA","evidence":{"provenance":"IA","source_ids":["SRC.S2.COGS.CLOUD"],"rationale":"Frozen fictional COGS.CLOUD.VARIABLE input from the assumptions register.","policy_ids":[],"checked_on":"2026-10-12","verify":false,"owner":"Model author","refresh_trigger":"New model release"},"valid_from":"2027-01-01","valid_to":null},{"id":"COGS.CLOUD.START_MONTH","label":"Hosting: month the fixed base starts","section":"COGS","kind":"date_month","unit":"month_index","base":4,"scenario_rules":{"upside":{"mode":"inherit"},"downside":{"mode":"inherit"}},"minimum":1,"maximum":60,"reducer":"NA","evidence":{"provenance":"IA","source_ids":["SRC.S2.COGS.CLOUD"],"rationale":"Frozen fictional COGS.CLOUD.START_MONTH input from the assumptions register.","policy_ids":[],"checked_on":"2026-10-12","verify":false,"owner":"Model author","refresh_trigger":"New model release"},"valid_from":"2027-01-01","valid_to":null},{"id":"COGS.SUPPORT.CONTACTS_PER_1000","label":"Outsourced first-line support: contacts per 1,000 monthly active users","section":"COGS","kind":"scalar","unit":"count","base":25,"scenario_rules":{"upside":{"mode":"inherit"},"downside":{"mode":"inherit"}},"minimum":0,"maximum":null,"reducer":"NA","evidence":{"provenance":"IA","source_ids":["SRC.S2.COGS.SUPPORT"],"rationale":"Frozen fictional COGS.SUPPORT.CONTACTS_PER_1000 input from the assumptions register.","policy_ids":[],"checked_on":"2026-10-12","verify":false,"owner":"Model author","refresh_trigger":"New model release"},"valid_from":"2027-01-01","valid_to":null},{"id":"COGS.SUPPORT.PRICE","label":"Outsourced first-line support: price per contact","section":"COGS","kind":"scalar","unit":"EUR_per_charge","base":4,"scenario_rules":{"upside":{"mode":"inherit"},"downside":{"mode":"inherit"}},"minimum":0,"maximum":null,"reducer":"NA","evidence":{"provenance":"IA","source_ids":["SRC.S2.COGS.SUPPORT"],"rationale":"Frozen fictional COGS.SUPPORT.PRICE input from the assumptions register.","policy_ids":[],"checked_on":"2026-10-12","verify":false,"owner":"Model author","refresh_trigger":"New model release"},"valid_from":"2027-01-01","valid_to":null},{"id":"COGS.CHARGEBACK.RATE","label":"Card disputes: share of web card volume disputed","section":"COGS","kind":"scalar","unit":"fraction","base":0.003,"scenario_rules":{"upside":{"mode":"inherit"},"downside":{"mode":"inherit"}},"minimum":0,"maximum":1,"reducer":"NA","evidence":{"provenance":"IA","source_ids":["SRC.S2.COGS.CHARGEBACK"],"rationale":"Frozen fictional COGS.CHARGEBACK.RATE input from the assumptions register.","policy_ids":[],"checked_on":"2026-10-12","verify":false,"owner":"Model author","refresh_trigger":"New model release"},"valid_from":"2027-01-01","valid_to":null},{"id":"COGS.CHARGEBACK.FIX","label":"Card disputes: fee per dispute","section":"COGS","kind":"scalar","unit":"EUR_per_charge","base":20,"scenario_rules":{"upside":{"mode":"inherit"},"downside":{"mode":"inherit"}},"minimum":0,"maximum":null,"reducer":"NA","evidence":{"provenance":"IA","source_ids":["SRC.S2.COGS.CHARGEBACK"],"rationale":"Frozen fictional COGS.CHARGEBACK.FIX input from the assumptions register.","policy_ids":[],"checked_on":"2026-10-12","verify":false,"owner":"Model author","refresh_trigger":"New model release"},"valid_from":"2027-01-01","valid_to":null},{"id":"COGS.FRAUD","label":"Fraud losses","section":"COGS","kind":"scalar","unit":"fraction","base":0.002,"scenario_rules":{"upside":{"mode":"inherit"},"downside":{"mode":"inherit"}},"minimum":0,"maximum":1,"reducer":"NA","evidence":{"provenance":"IA","source_ids":["SRC.S2.COGS.FRAUD"],"rationale":"Frozen fictional COGS.FRAUD input from the assumptions register.","policy_ids":[],"checked_on":"2026-10-12","verify":false,"owner":"Model author","refresh_trigger":"New model release"},"valid_from":"2027-01-01","valid_to":null},{"id":"COGS.MDATA","label":"Market data","section":"COGS","kind":"profile","unit":"USD","base":[0,0,0,499,499,499,499,499,499,499,499,499,999,999,999,999,999,999,999,999,999,999,999,999,999,999,999,999,999,999,999,999,999,999,999,999,999,999,999,999,999,999,999,999,999,999,999,999,999,999,999,999,999,999,999,999,999,999,999,999],"scenario_rules":{"upside":{"mode":"inherit"},"downside":{"mode":"inherit"}},"minimum":0,"maximum":null,"reducer":"END","evidence":{"provenance":"VF","source_ids":["SRC.S2.COGS.MDATA","SRC.RU.B7.5"],"rationale":"Frozen fictional COGS.MDATA input from the assumptions register.","policy_ids":[],"checked_on":"2026-10-12","verify":false,"owner":"Model author","refresh_trigger":"New model release"},"valid_from":"2027-01-01","valid_to":null},{"id":"PPL.RV","label":"Pension total (employer half)","section":"PPL","kind":"table_ref","unit":"fraction","base":"TBL.PPL.RV","scenario_rules":{"upside":{"mode":"inherit"},"downside":{"mode":"inherit"}},"minimum":null,"maximum":null,"reducer":"NA","evidence":{"provenance":"FC","source_ids":["SRC.S2.PPL.RV","SRC.GC.2b.RV"],"rationale":"Assumptions register and calculation rule R-023: DRV forecast total rate 18.6% in 2027 and 19.9% from 2028; employer half. Frozen forecast, not a claim of enacted future rates.","policy_ids":["P07"],"checked_on":"2026-10-12","verify":true,"owner":"Model author","refresh_trigger":"November/December 2026 payroll publications; subsequent annual publications or status decision"},"valid_from":"2027-01-01","valid_to":null},{"id":"PPL.AV","label":"Unemployment total","section":"PPL","kind":"scalar","unit":"fraction","base":0.026,"scenario_rules":{"upside":{"mode":"inherit"},"downside":{"mode":"inherit"}},"minimum":0,"maximum":1,"reducer":"NA","evidence":{"provenance":"IA","source_ids":["SRC.S2.PPL.AV","SRC.GC.2a.A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decision"},"valid_from":"2027-01-01","valid_to":null},{"id":"PPL.KV.GENERAL","label":"Health insurance: general contribution rate (total)","section":"PPL","kind":"scalar","unit":"fraction","base":0.146,"scenario_rules":{"upside":{"mode":"inherit"},"downside":{"mode":"inherit"}},"minimum":0,"maximum":1,"reducer":"NA","evidence":{"provenance":"IA","source_ids":["SRC.S2.PPL.KV","SRC.GC.2a.K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decision"},"valid_from":"2027-01-01","valid_to":null},{"id":"PPL.KV.ADDITIONAL","label":"Health insurance: average additional contribution rate (total)","section":"PPL","kind":"scalar","unit":"fraction","base":0.031,"scenario_rules":{"upside":{"mode":"inherit"},"downside":{"mode":"inherit"}},"minimum":0,"maximum":1,"reducer":"NA","evidence":{"provenance":"IA","source_ids":["SRC.S2.PPL.KV","SRC.GC.2b.KV_ADD"],"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publication"},"valid_from":"2027-01-01","valid_to":null},{"id":"PPL.PV","label":"Care total (employer 1.8%)","section":"PPL","kind":"scalar","unit":"fraction","base":0.036,"scenario_rules":{"upside":{"mode":"inherit"},"downside":{"mode":"inherit"}},"minimum":0,"maximum":1,"reducer":"NA","evidence":{"provenance":"IA","source_ids":["SRC.S2.PPL.PV","SRC.GC.2a.P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decision"},"valid_from":"2027-01-01","valid_to":null},{"id":"PPL.CEIL_RV","label":"Pension/unemployment ceiling","section":"PPL","kind":"table_ref","unit":"EUR_per_month","base":"TBL.PPL.CEIL_RV","scenario_rules":{"upside":{"mode":"inherit"},"downside":{"mode":"inherit"}},"minimum":null,"maximum":null,"reducer":"NA","evidence":{"provenance":"FC","source_ids":["SRC.S2.PPL.CEIL_RV","SRC.GC.2b.CEIL_RV"],"rationale":"Assumptions register and calculation rule R-023: 2027 cabinet benchmark 8850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decision"},"valid_from":"2027-01-01","valid_to":null},{"id":"PPL.CEIL_KV","label":"Health/care ceiling","section":"PPL","kind":"table_ref","unit":"EUR_per_month","base":"TBL.PPL.CEIL_KV","scenario_rules":{"upside":{"mode":"inherit"},"downside":{"mode":"inherit"}},"minimum":null,"maximum":null,"reducer":"NA","evidence":{"provenance":"FC","source_ids":["SRC.S2.PPL.CEIL_KV","SRC.GC.2b.CEIL_KV"],"rationale":"Assumptions register and calculation rule R-023: 2027 cabinet benchmark 6375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decision"},"valid_from":"2027-01-01","valid_to":null},{"id":"PPL.U1","label":"Sick-pay levy (only while ≤ 30 employees)","section":"PPL","kind":"scalar","unit":"fraction","base":0.021,"scenario_rules":{"upside":{"mode":"inherit"},"downside":{"mode":"inherit"}},"minimum":0,"maximum":1,"reducer":"NA","evidence":{"provenance":"IA","source_ids":["SRC.S2.PPL.U1","SRC.GC.2a.U1"],"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decision"},"valid_from":"2027-01-01","valid_to":null},{"id":"PPL.U2","label":"Maternity levy","section":"PPL","kind":"scalar","unit":"fraction","base":0.0044,"scenario_rules":{"upside":{"mode":"inherit"},"downside":{"mode":"inherit"}},"minimum":0,"maximum":1,"reducer":"NA","evidence":{"provenance":"IA","source_ids":["SRC.S2.PPL.U2","SRC.GC.2a.U2"],"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decision"},"valid_from":"2027-01-01","valid_to":null},{"id":"PPL.INSOLV","label":"Insolvency levy","section":"PPL","kind":"scalar","unit":"fraction","base":0.0015,"scenario_rules":{"upside":{"mode":"inherit"},"downside":{"mode":"inherit"}},"minimum":0,"maximum":1,"reducer":"NA","evidence":{"provenance":"IA","source_ids":["SRC.S2.PPL.INSOLV","SRC.GC.2a.INSOL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decision"},"valid_from":"2027-01-01","valid_to":null},{"id":"PPL.BG","label":"Accident insurance","section":"PPL","kind":"scalar","unit":"fraction","base":0.003,"scenario_rules":{"upside":{"mode":"inherit"},"downside":{"mode":"inherit"}},"minimum":0,"maximum":1,"reducer":"NA","evidence":{"provenance":"IA","source_ids":["SRC.S2.PPL.BG","SRC.GC.2a.BG"],"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publication"},"valid_from":"2027-01-01","valid_to":null},{"id":"PPL.RAISE","label":"Salary increase each January","section":"PPL","kind":"scalar","unit":"fraction","base":0.035,"scenario_rules":{"upside":{"mode":"inherit"},"downside":{"mode":"inherit"}},"minimum":0,"maximum":1,"reducer":"NA","evidence":{"provenance":"IA","source_ids":["SRC.S2.PPL.RAISE","SRC.GC.SECTION_1"],"rationale":"Payroll placeholder from the assumptions register; refresh on the late-2026 publication.","policy_ids":["P07"],"checked_on":"2026-10-12","verify":false,"owner":"Model author","refresh_trigger":"November/December 2026 payroll publication"},"valid_from":"2027-01-01","valid_to":null},{"id":"PPL.RECRUIT.AGENCY_SHARE","label":"Recruiting: share of hires through an agency","section":"PPL","kind":"scalar","unit":"fraction","base":0.4,"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publication"},"valid_from":"2027-01-01","valid_to":null},{"id":"PPL.RECRUIT.AGENCY_RATE","label":"Recruiting: agency fee as a share of annual salary","section":"PPL","kind":"scalar","unit":"fraction","base":0.25,"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publication"},"valid_from":"2027-01-01","valid_to":null},{"id":"PPL.RECRUIT.DIRECT","label":"Recruiting: cost per direct hire","section":"PPL","kind":"scalar","unit":"EUR_per_person","base":500,"scenario_rules":{"upside":{"mode":"inherit"},"downside":{"mode":"inherit"}},"minimum":0,"maximum":null,"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publication"},"valid_from":"2027-01-01","valid_to":null},{"id":"PPL.EQUIP","label":"IT equipment per hire (capex; 3-year depreciation; replaced after 48 months)","section":"PPL","kind":"scalar","unit":"EUR_per_person","base":2500,"scenario_rules":{"upside":{"mode":"inherit"},"downside":{"mode":"inherit"}},"minimum":0,"maximum":null,"reducer":"NA","evidence":{"provenance":"IA","source_ids":["SRC.S2.PPL.EQUIP","SRC.GC.SECTION_5"],"rationale":"Payroll placeholder from the assumptions register; refresh on the late-2026 publication.","policy_ids":["P07"],"checked_on":"2026-10-12","verify":false,"owner":"Model author","refresh_trigger":"November/December 2026 payroll publication"},"valid_from":"2027-01-01","valid_to":null},{"id":"PPL.SW","label":"Employee software and AI tools per active FTE","section":"PPL","kind":"scalar","unit":"EUR_per_month","base":450,"scenario_rules":{"upside":{"mode":"inherit"},"downside":{"mode":"inherit"}},"minimum":0,"maximum":null,"reducer":"NA","evidence":{"provenance":"IA","source_ids":["SRC.S2.PPL.SW","SRC.GC.SECTION_5"],"rationale":"Payroll placeholder from the assumptions register; refresh on the late-2026 publication. Lean AI-enabled team (owner decision of 13.10.2026).","policy_ids":["P07"],"checked_on":"2026-10-13","verify":false,"owner":"Model author","refresh_trigger":"November/December 2026 payroll publication"},"valid_from":"2027-01-01","valid_to":null},{"id":"PPL.BONUS","label":"Bonuses and sales commission","section":"PPL","kind":"scalar","unit":"EUR","base":0,"scenario_rules":{"upside":{"mode":"inherit"},"downside":{"mode":"inherit"}},"minimum":0,"maximum":null,"reducer":"NA","evidence":{"provenance":"EC","source_ids":["SRC.S2.PPL.BONUS"],"rationale":"Payroll placeholder from the assumptions register; refresh on the late-2026 publication.","policy_ids":["P07"],"checked_on":"2026-10-12","verify":false,"owner":"Model author","refresh_trigger":"November/December 2026 payroll publication"},"valid_from":"2027-01-01","valid_to":null},{"id":"OPX.DESK","label":"Coworking (while FTE ≤ 30)","section":"OPX","kind":"scalar","unit":"EUR_per_person","base":299,"scenario_rules":{"upside":{"mode":"inherit"},"downside":{"mode":"inherit"}},"minimum":0,"maximum":null,"reducer":"NA","evidence":{"provenance":"IA","source_ids":["SRC.S2.OPX.DESK","SRC.GC.SECTION_5"],"rationale":"Frozen fictional OPX.DESK input from the assumptions register.","policy_ids":[],"checked_on":"2026-10-12","verify":false,"owner":"Model author","refresh_trigger":"New model release"},"valid_from":"2027-01-01","valid_to":null},{"id":"OPX.OFFICE","label":"Own office (FTE &gt; 30)","section":"OPX","kind":"scalar","unit":"EUR_per_person","base":590,"scenario_rules":{"upside":{"mode":"inherit"},"downside":{"mode":"inherit"}},"minimum":0,"maximum":null,"reducer":"NA","evidence":{"provenance":"IA","source_ids":["SRC.S2.OPX.OFFICE","SRC.GC.SECTION_5"],"rationale":"Frozen fictional OPX.OFFICE input from the assumptions register.","policy_ids":[],"checked_on":"2026-10-12","verify":false,"owner":"Model author","refresh_trigger":"New model release"},"valid_from":"2027-01-01","valid_to":null},{"id":"OPX.FITOUT","label":"Office fit-out (capex, 5-year depreciation)","section":"OPX","kind":"scalar","unit":"EUR","base":30000,"scenario_rules":{"upside":{"mode":"inherit"},"downside":{"mode":"inherit"}},"minimum":0,"maximum":null,"reducer":"NA","evidence":{"provenance":"IA","source_ids":["SRC.S2.OPX.FITOUT"],"rationale":"Frozen fictional OPX.FITOUT input from the assumptions register.","policy_ids":["P05"],"checked_on":"2026-10-12","verify":false,"owner":"Model author","refresh_trigger":"New model release"},"valid_from":"2027-01-01","valid_to":null},{"id":"OPX.CONTEST","label":"Lead-trader contests","section":"OPX","kind":"scalar","unit":"EUR","base":5000,"scenario_rules":{"upside":{"mode":"inherit"},"downside":{"mode":"inherit"}},"minimum":0,"maximum":null,"reducer":"NA","evidence":{"provenance":"IA","source_ids":["SRC.S2.OPX.CONTEST"],"rationale":"Frozen fictional OPX.CONTEST input from the assumptions register.","policy_ids":[],"checked_on":"2026-10-12","verify":false,"owner":"Model author","refresh_trigger":"New model release"},"valid_from":"2027-01-01","valid_to":null},{"id":"OPX.REFERRAL","label":"Referral bonuses","section":"OPX","kind":"scalar","unit":"EUR","base":20,"scenario_rules":{"upside":{"mode":"inherit"},"downside":{"mode":"inherit"}},"minimum":0,"maximum":null,"reducer":"NA","evidence":{"provenance":"IA","source_ids":["SRC.S2.OPX.REFERRAL"],"rationale":"Frozen fictional OPX.REFERRAL input from the assumptions register.","policy_ids":[],"checked_on":"2026-10-12","verify":false,"owner":"Model author","refresh_trigger":"New model release"},"valid_from":"2027-01-01","valid_to":null},{"id":"OPX.PAYROLL","label":"Payroll service","section":"OPX","kind":"scalar","unit":"EUR_per_person","base":25,"scenario_rules":{"upside":{"mode":"inherit"},"downside":{"mode":"inherit"}},"minimum":0,"maximum":null,"reducer":"NA","evidence":{"provenance":"IA","source_ids":["SRC.S2.OPX.PAYROLL","SRC.GC.SECTION_6"],"rationale":"Frozen fictional OPX.PAYROLL input from the assumptions register.","policy_ids":[],"checked_on":"2026-10-12","verify":false,"owner":"Model author","refresh_trigger":"New model release"},"valid_from":"2027-01-01","valid_to":null},{"id":"OPX.FOUNDING","label":"Founding (notary + register)","section":"OPX","kind":"scalar","unit":"EUR","base":1200,"scenario_rules":{"upside":{"mode":"inherit"},"downside":{"mode":"inherit"}},"minimum":0,"maximum":null,"reducer":"NA","evidence":{"provenance":"IA","source_ids":["SRC.S2.OPX.FOUNDING","SRC.GC.SECTION_6"],"rationale":"Frozen fictional OPX.FOUNDING input from the assumptions register.","policy_ids":["P05"],"checked_on":"2026-10-12","verify":true,"owner":"Model author","refresh_trigger":"New model release"},"valid_from":"2027-01-01","valid_to":null},{"id":"OPX.IHK","label":"IHK + transparency register + filing","section":"OPX","kind":"scalar","unit":"EUR","base":110,"scenario_rules":{"upside":{"mode":"inherit"},"downside":{"mode":"inherit"}},"minimum":0,"maximum":null,"reducer":"NA","evidence":{"provenance":"IA","source_ids":["SRC.S2.OPX.IHK","SRC.GC.SECTION_6"],"rationale":"Frozen fictional OPX.IHK input from the assumptions register.","policy_ids":[],"checked_on":"2026-10-12","verify":false,"owner":"Model author","refresh_trigger":"New model release"},"valid_from":"2027-01-01","valid_to":null},{"id":"OPX.INS_PRE","label":"Insurance before licence (D&amp;O, cyber, liability; crypto loading ×1.5)","section":"OPX","kind":"scalar","unit":"EUR","base":15000,"scenario_rules":{"upside":{"mode":"inherit"},"downside":{"mode":"inherit"}},"minimum":0,"maximum":null,"reducer":"NA","evidence":{"provenance":"IA","source_ids":["SRC.S2.OPX.INS_PRE","SRC.GC.SECTION_6"],"rationale":"Frozen fictional OPX.INS_PRE input from the assumptions register.","policy_ids":[],"checked_on":"2026-10-12","verify":false,"owner":"Model author","refresh_trigger":"New model release"},"valid_from":"2027-01-01","valid_to":null},{"id":"OPX.MISC","label":"Travel, bank, misc.","section":"OPX","kind":"scalar","unit":"EUR","base":4000,"scenario_rules":{"upside":{"mode":"inherit"},"downside":{"mode":"inherit"}},"minimum":0,"maximum":null,"reducer":"NA","evidence":{"provenance":"IA","source_ids":["SRC.S2.OPX.MISC"],"rationale":"Frozen fictional OPX.MISC input from the assumptions register.","policy_ids":[],"checked_on":"2026-10-12","verify":false,"owner":"Model author","refresh_trigger":"New model release"},"valid_from":"2027-01-01","valid_to":null},{"id":"OPX.CONTINGENCY","label":"Contingency","section":"OPX","kind":"scalar","unit":"fraction","base":0.05,"scenario_rules":{"upside":{"mode":"inherit"},"downside":{"mode":"inherit"}},"minimum":0,"maximum":1,"reducer":"NA","evidence":{"provenance":"IA","source_ids":["SRC.S2.OPX.CONTINGENCY"],"rationale":"Frozen fictional OPX.CONTINGENCY input from the assumptions register.","policy_ids":[],"checked_on":"2026-10-12","verify":false,"owner":"Model author","refresh_trigger":"New model release"},"valid_from":"2027-01-01","valid_to":null},{"id":"OPX.BRAND","label":"Brand / PR","section":"OPX","kind":"profile","unit":"EUR_per_month","base":[0,0,0,0,0,0,0,0,0,5000,5000,5000,10000,10000,10000,10000,10000,10000,10000,10000,10000,10000,10000,10000,20000,20000,20000,20000,20000,20000,20000,20000,20000,20000,20000,20000,25000,25000,25000,25000,25000,25000,25000,25000,25000,25000,25000,25000,25000,25000,25000,25000,25000,25000,25000,25000,25000,25000,25000,25000],"scenario_rules":{"upside":{"mode":"inherit"},"downside":{"mode":"inherit"}},"minimum":0,"maximum":null,"reducer":"SUM","evidence":{"provenance":"IA","source_ids":["SRC.S2.OPX.BRAND"],"rationale":"Frozen fictional OPX.BRAND input from the assumptions register.","policy_ids":[],"checked_on":"2026-10-12","verify":false,"owner":"Model author","refresh_trigger":"New model release"},"valid_from":"2027-01-01","valid_to":null},{"id":"OPX.BOOKKEEP","label":"Bookkeeping, payroll administration and fractional CFO/HR services","section":"OPX","kind":"profile","unit":"EUR_per_month","base":[500,500,500,500,500,500,500,500,500,500,500,500,4000,4000,4000,4000,4000,4000,4000,4000,4000,4000,4000,4000,4500,4500,4500,4500,4500,4500,4500,4500,4500,4500,4500,4500,4500,4500,4500,4500,4500,4500,4500,4500,4500,4500,4500,4500,4500,4500,4500,4500,4500,4500,4500,4500,4500,4500,4500,4500],"scenario_rules":{"upside":{"mode":"inherit"},"downside":{"mode":"inherit"}},"minimum":0,"maximum":null,"reducer":"SUM","evidence":{"provenance":"IA","source_ids":["SRC.S2.OPX.BOOKKEEP","SRC.GC.SECTION_6"],"rationale":"Frozen fictional OPX.BOOKKEEP input from the assumptions register. Lean AI-enabled team (owner decision of 13.10.2026).","policy_ids":[],"checked_on":"2026-10-13","verify":false,"owner":"Model author","refresh_trigger":"New model release"},"valid_from":"2027-01-01","valid_to":null},{"id":"OPX.ACCOUNTS","label":"Annual statements and tax returns","section":"OPX","kind":"profile","unit":"EUR_per_month","base":[0,0,0,0,0,0,0,0,0,0,0,4500,0,0,0,0,0,0,0,0,0,0,0,9000,0,0,0,0,0,0,0,0,0,0,0,9000,0,0,0,0,0,0,0,0,0,0,0,9000,0,0,0,0,0,0,0,0,0,0,0,9000],"scenario_rules":{"upside":{"mode":"inherit"},"downside":{"mode":"inherit"}},"minimum":0,"maximum":null,"reducer":"SUM","evidence":{"provenance":"IA","source_ids":["SRC.S2.OPX.ACCOUNTS","SRC.GC.SECTION_6","SRC.S5.R-026"],"rationale":"Calculation rule R-026: December net expense by service year (4500 in 2027, 9000 later); invoice and payment in the following March, including the post-horizon payable.","policy_ids":[],"checked_on":"2026-10-12","verify":false,"owner":"Model author","refresh_trigger":"New model release"},"valid_from":"2027-01-01","valid_to":null},{"id":"OPX.ROUND_COSTS.SEED","label":"Seed round: notary and legal costs","section":"OPX","kind":"scalar","unit":"EUR","base":38500,"scenario_rules":{"upside":{"mode":"inherit"},"downside":{"mode":"inherit"}},"minimum":0,"maximum":null,"reducer":"NA","evidence":{"provenance":"IA","source_ids":["SRC.S2.OPX.ROUND_COSTS","SRC.GC.SECTION_6"],"rationale":"Frozen fictional OPX.ROUND_COSTS.SEED input from the assumptions register.","policy_ids":[],"checked_on":"2026-10-12","verify":false,"owner":"Model author","refresh_trigger":"New model release"},"valid_from":"2027-01-01","valid_to":null},{"id":"OPX.ROUND_COSTS.A","label":"Series A: notary and legal costs","section":"OPX","kind":"scalar","unit":"EUR","base":110000,"scenario_rules":{"upside":{"mode":"inherit"},"downside":{"mode":"inherit"}},"minimum":0,"maximum":null,"reducer":"NA","evidence":{"provenance":"IA","source_ids":["SRC.S2.OPX.ROUND_COSTS","SRC.GC.SECTION_6"],"rationale":"Frozen fictional OPX.ROUND_COSTS.A input from the assumptions register.","policy_ids":[],"checked_on":"2026-10-12","verify":false,"owner":"Model author","refresh_trigger":"New model release"},"valid_from":"2027-01-01","valid_to":null},{"id":"REG.LEGAL_APP","label":"Legal and regulatory advisers for the application","section":"REG","kind":"scalar","unit":"EUR","base":120000,"scenario_rules":{"upside":{"mode":"inherit"},"downside":{"mode":"inherit"}},"minimum":0,"maximum":null,"reducer":"NA","evidence":{"provenance":"IA","source_ids":["SRC.S2.REG.LEGAL_APP","SRC.RU.A3.20"],"rationale":"Frozen fictional REG.LEGAL_APP input from the assumptions register.","policy_ids":["P02"],"checked_on":"2026-10-12","verify":true,"owner":"Model author","refresh_trigger":"New model release"},"valid_from":"2027-01-01","valid_to":null},{"id":"REG.BAFIN_FEE","label":"BaFin authorisation fee (time-based)","section":"REG","kind":"scalar","unit":"EUR","base":25000,"scenario_rules":{"upside":{"mode":"absolute","value":10000},"downside":{"mode":"absolute","value":60000}},"minimum":0,"maximum":null,"reducer":"NA","evidence":{"provenance":"IA","source_ids":["SRC.S2.REG.BAFIN_FEE","SRC.RU.A3.10","SRC.RU.A3.13"],"rationale":"Frozen fictional REG.BAFIN_FEE input from the assumptions register.","policy_ids":["P02"],"checked_on":"2026-10-12","verify":true,"owner":"Model author","refresh_trigger":"New model release"},"valid_from":"2027-01-01","valid_to":null},{"id":"REG.DORA_SETUP","label":"DORA framework set-up","section":"REG","kind":"scalar","unit":"EUR","base":100000,"scenario_rules":{"upside":{"mode":"inherit"},"downside":{"mode":"inherit"}},"minimum":0,"maximum":null,"reducer":"NA","evidence":{"provenance":"IA","source_ids":["SRC.S2.REG.DORA_SETUP","SRC.RU.A4.13","SRC.RU.A4.16"],"rationale":"Frozen fictional REG.DORA_SETUP input from the assumptions register.","policy_ids":["P02"],"checked_on":"2026-10-12","verify":true,"owner":"Model author","refresh_trigger":"New model release"},"valid_from":"2027-01-01","valid_to":null},{"id":"REG.LEVY","label":"BaFin levy","section":"REG","kind":"scalar","unit":"EUR_per_year","base":6500,"scenario_rules":{"upside":{"mode":"inherit"},"downside":{"mode":"inherit"}},"minimum":0,"maximum":null,"reducer":"NA","evidence":{"provenance":"IA","source_ids":["SRC.S2.REG.LEVY","SRC.RU.A3.15"],"rationale":"Frozen fictional REG.LEVY input from the assumptions register.","policy_ids":["P02"],"checked_on":"2026-10-12","verify":true,"owner":"Model author","refresh_trigger":"New model release"},"valid_from":"2027-01-01","valid_to":null},{"id":"REG.AUDIT","label":"Statutory and regulatory audit (KMAG: large-company accounts for CASPs)","section":"REG","kind":"scalar","unit":"EUR_per_year","base":80000,"scenario_rules":{"upside":{"mode":"absolute","value":40000},"downside":{"mode":"absolute","value":204000}},"minimum":0,"maximum":null,"reducer":"NA","evidence":{"provenance":"IA","source_ids":["SRC.S2.REG.AUDIT","SRC.RU.A4.18","SRC.RU.A4.19"],"rationale":"Frozen fictional REG.AUDIT input from the assumptions register.","policy_ids":["P02"],"checked_on":"2026-10-12","verify":true,"owner":"Model author","refresh_trigger":"New model release"},"valid_from":"2027-01-01","valid_to":null},{"id":"REG.INT_AUDIT","label":"Outsourced internal audit","section":"REG","kind":"scalar","unit":"EUR_per_year","base":35000,"scenario_rules":{"upside":{"mode":"inherit"},"downside":{"mode":"inherit"}},"minimum":0,"maximum":null,"reducer":"NA","evidence":{"provenance":"IA","source_ids":["SRC.S2.REG.INT_AUDIT","SRC.RU.A4.3"],"rationale":"Frozen fictional REG.INT_AUDIT input from the assumptions register.","policy_ids":["P02"],"checked_on":"2026-10-12","verify":true,"owner":"Model author","refresh_trigger":"New model release"},"valid_from":"2027-01-01","valid_to":null},{"id":"REG.LEGAL_RUN","label":"Ongoing legal","section":"REG","kind":"scalar","unit":"EUR_per_year","base":75000,"scenario_rules":{"upside":{"mode":"inherit"},"downside":{"mode":"inherit"}},"minimum":0,"maximum":null,"reducer":"NA","evidence":{"provenance":"IA","source_ids":["SRC.S2.REG.LEGAL_RUN"],"rationale":"Frozen fictional REG.LEGAL_RUN input from the assumptions register.","policy_ids":["P02"],"checked_on":"2026-10-12","verify":true,"owner":"Model author","refresh_trigger":"New model release"},"valid_from":"2027-01-01","valid_to":null},{"id":"REG.DORA_TEST","label":"Penetration and resilience testing","section":"REG","kind":"scalar","unit":"EUR_per_year","base":30000,"scenario_rules":{"upside":{"mode":"inherit"},"downside":{"mode":"inherit"}},"minimum":0,"maximum":null,"reducer":"NA","evidence":{"provenance":"IA","source_ids":["SRC.S2.REG.DORA_TEST","SRC.RU.A4.16"],"rationale":"Frozen fictional REG.DORA_TEST input from the assumptions register.","policy_ids":["P02"],"checked_on":"2026-10-12","verify":true,"owner":"Model author","refresh_trigger":"New model release"},"valid_from":"2027-01-01","valid_to":null},{"id":"REG.SURVEIL","label":"Market-abuse surveillance tools","section":"REG","kind":"scalar","unit":"EUR_per_year","base":40000,"scenario_rules":{"upside":{"mode":"inherit"},"downside":{"mode":"inherit"}},"minimum":0,"maximum":null,"reducer":"NA","evidence":{"provenance":"IA","source_ids":["SRC.S2.REG.SURVEIL","SRC.RU.A4.12"],"rationale":"Frozen fictional REG.SURVEIL input from the assumptions register.","policy_ids":["P02"],"checked_on":"2026-10-12","verify":true,"owner":"Model author","refresh_trigger":"New model release"},"valid_from":"2027-01-01","valid_to":null},{"id":"REG.INSURANCE","label":"Insurance (professional indemnity, D&amp;O, cyber)","section":"REG","kind":"scalar","unit":"EUR_per_year","base":40000,"scenario_rules":{"upside":{"mode":"inherit"},"downside":{"mode":"inherit"}},"minimum":0,"maximum":null,"reducer":"NA","evidence":{"provenance":"IA","source_ids":["SRC.S2.REG.INSURANCE"],"rationale":"Frozen fictional REG.INSURANCE input from the assumptions register.","policy_ids":["P02"],"checked_on":"2026-10-12","verify":true,"owner":"Model author","refresh_trigger":"New model release"},"valid_from":"2027-01-01","valid_to":null},{"id":"REG.CLASS_FLOOR","label":"Minimum capital, Class 1","section":"REG","kind":"scalar","unit":"EUR","base":50000,"scenario_rules":{"upside":{"mode":"inherit"},"downside":{"mode":"inherit"}},"minimum":0,"maximum":null,"reducer":"NA","evidence":{"provenance":"VF","source_ids":["SRC.S2.REG.CLASS_FLOOR","SRC.RU.A2.1"],"rationale":"Frozen fictional REG.CLASS_FLOOR input from the assumptions register.","policy_ids":["P02"],"checked_on":"2026-10-12","verify":true,"owner":"Model author","refresh_trigger":"New model release"},"valid_from":"2027-01-01","valid_to":null},{"id":"REG.OH_FACTOR","label":"Share of the reference year's total expenses","section":"REG","kind":"scalar","unit":"fraction","base":0.25,"scenario_rules":{"upside":{"mode":"inherit"},"downside":{"mode":"inherit"}},"minimum":0,"maximum":1,"reducer":"NA","evidence":{"provenance":"VF","source_ids":["SRC.S2.REG.OH_FACTOR","SRC.RU.A2.5","SRC.RU.A2.8"],"rationale":"Frozen fictional REG.OH_FACTOR input from the assumptions register.","policy_ids":["P02"],"checked_on":"2026-10-12","verify":true,"owner":"Model author","refresh_trigger":"New model release"},"valid_from":"2027-01-01","valid_to":null},{"id":"REG.BUFFER","label":"Management buffer above the requirement","section":"REG","kind":"scalar","unit":"fraction","base":0.2,"scenario_rules":{"upside":{"mode":"inherit"},"downside":{"mode":"inherit"}},"minimum":0,"maximum":1,"reducer":"NA","evidence":{"provenance":"IA","source_ids":["SRC.S2.REG.BUFFER"],"rationale":"Frozen fictional REG.BUFFER input from the assumptions register.","policy_ids":["P02"],"checked_on":"2026-10-12","verify":true,"owner":"Model author","refresh_trigger":"New model release"},"valid_from":"2027-01-01","valid_to":null},{"id":"REG.QH_LEAD","label":"Lead time for a new ≥ 10% investor after the licence","section":"REG","kind":"scalar","unit":"months","base":4,"scenario_rules":{"upside":{"mode":"inherit"},"downside":{"mode":"inherit"}},"minimum":0,"maximum":null,"reducer":"NA","evidence":{"provenance":"IA","source_ids":["SRC.S2.REG.QH_LEAD","SRC.RU.A4.25"],"rationale":"Frozen fictional REG.QH_LEAD input from the assumptions register.","policy_ids":["P02"],"checked_on":"2026-10-12","verify":true,"owner":"Model author","refresh_trigger":"New model release"},"valid_from":"2027-01-01","valid_to":null},{"id":"REG.FIRST_YEAR","label":"First 12 months after the licence","section":"REG","kind":"table_ref","unit":"text","base":"TBL.REG.FIRST_YEAR","scenario_rules":{"upside":{"mode":"inherit"},"downside":{"mode":"inherit"}},"minimum":null,"maximum":null,"reducer":"NA","evidence":{"provenance":"IA","source_ids":["SRC.S2.REG.FIRST_YEAR","SRC.RU.A2.6"],"rationale":"Derived from 25% of first twelve projected months, not an independent value.","policy_ids":["P02"],"checked_on":"2026-10-12","verify":true,"owner":"Model author","refresh_trigger":"New model release"},"valid_from":"2027-01-01","valid_to":null},{"id":"REG.DEDUCT.A","label":"Own-funds expense base, deduction (a): profit-dependent staff bonuses","section":"REG","kind":"scalar","unit":"EUR","base":0,"scenario_rules":{"upside":{"mode":"inherit"},"downside":{"mode":"inherit"}},"minimum":0,"maximum":null,"reducer":"NA","evidence":{"provenance":"EC","source_ids":["SRC.S2.REG.DEDUCT","SRC.RU.A2.7"],"rationale":"Frozen fictional REG.DEDUCT.A input from the assumptions register.","policy_ids":["P02"],"checked_on":"2026-10-12","verify":true,"owner":"Model author","refresh_trigger":"New model release"},"valid_from":"2027-01-01","valid_to":null},{"id":"REG.DEDUCT.B","label":"Own-funds expense base, deduction (b): staff, director and partner profit shares","section":"REG","kind":"scalar","unit":"EUR","base":0,"scenario_rules":{"upside":{"mode":"inherit"},"downside":{"mode":"inherit"}},"minimum":0,"maximum":null,"reducer":"NA","evidence":{"provenance":"EC","source_ids":["SRC.S2.REG.DEDUCT","SRC.RU.A2.7"],"rationale":"Frozen fictional REG.DEDUCT.B input from the assumptions register.","policy_ids":["P02"],"checked_on":"2026-10-12","verify":true,"owner":"Model author","refresh_trigger":"New model release"},"valid_from":"2027-01-01","valid_to":null},{"id":"REG.DEDUCT.C","label":"Own-funds expense base, deduction (c): other profit appropriations and discretionary pay","section":"REG","kind":"scalar","unit":"EUR","base":0,"scenario_rules":{"upside":{"mode":"inherit"},"downside":{"mode":"inherit"}},"minimum":0,"maximum":null,"reducer":"NA","evidence":{"provenance":"EC","source_ids":["SRC.S2.REG.DEDUCT","SRC.RU.A2.7"],"rationale":"Frozen fictional REG.DEDUCT.C input from the assumptions register.","policy_ids":["P02"],"checked_on":"2026-10-12","verify":true,"owner":"Model author","refresh_trigger":"New model release"},"valid_from":"2027-01-01","valid_to":null},{"id":"REG.DEDUCT.D","label":"Own-funds expense base, deduction (d): non-recurring expenses from non-ordinary activities","section":"REG","kind":"scalar","unit":"EUR","base":0,"scenario_rules":{"upside":{"mode":"inherit"},"downside":{"mode":"inherit"}},"minimum":0,"maximum":null,"reducer":"NA","evidence":{"provenance":"EC","source_ids":["SRC.S2.REG.DEDUCT","SRC.RU.A2.7"],"rationale":"Frozen fictional REG.DEDUCT.D input from the assumptions register.","policy_ids":["P02"],"checked_on":"2026-10-12","verify":true,"owner":"Model author","refresh_trigger":"New model release"},"valid_from":"2027-01-01","valid_to":null},{"id":"TAX.KST","label":"Corporate income tax by year","section":"TAX","kind":"table_ref","unit":"fraction","base":"TBL.TAX.KST","scenario_rules":{"upside":{"mode":"inherit"},"downside":{"mode":"inherit"}},"minimum":null,"maximum":null,"reducer":"NA","evidence":{"provenance":"VF","source_ids":["SRC.S2.TAX.KST","SRC.GC.3.KST"],"rationale":"Frozen fictional TAX.KST input from the assumptions register.","policy_ids":["P08"],"checked_on":"2026-10-12","verify":true,"owner":"Model author","refresh_trigger":"New model release"},"valid_from":"2027-01-01","valid_to":null},{"id":"TAX.LOSS_Q_KST","label":"KSt share above the threshold","section":"TAX","kind":"table_ref","unit":"fraction","base":"TBL.TAX.LOSS_Q_KST","scenario_rules":{"upside":{"mode":"inherit"},"downside":{"mode":"inherit"}},"minimum":null,"maximum":null,"reducer":"NA","evidence":{"provenance":"VF","source_ids":["SRC.S2.TAX.LOSS_Q_KST","SRC.GC.3.LOSS_K"],"rationale":"Frozen fictional TAX.LOSS_Q_KST input from the assumptions register.","policy_ids":["P08"],"checked_on":"2026-10-12","verify":true,"owner":"Model author","refresh_trigger":"New model release"},"valid_from":"2027-01-01","valid_to":null},{"id":"TAX.SOLI","label":"Solidarity surcharge","section":"TAX","kind":"scalar","unit":"fraction","base":0.055,"scenario_rules":{"upside":{"mode":"inherit"},"downside":{"mode":"inherit"}},"minimum":0,"maximum":1,"reducer":"NA","evidence":{"provenance":"VF","source_ids":["SRC.S2.TAX.SOLI","SRC.GC.3.SOLI"],"rationale":"Frozen fictional TAX.SOLI input from the assumptions register.","policy_ids":["P08"],"checked_on":"2026-10-12","verify":true,"owner":"Model author","refresh_trigger":"New model release"},"valid_from":"2027-01-01","valid_to":null},{"id":"TAX.GEWST.BASE_RATE","label":"Trade tax: base rate (Steuermesszahl)","section":"TAX","kind":"scalar","unit":"fraction","base":0.035,"scenario_rules":{"upside":{"mode":"inherit"},"downside":{"mode":"inherit"}},"minimum":0,"maximum":1,"reducer":"NA","evidence":{"provenance":"VF","source_ids":["SRC.S2.TAX.GEWST","SRC.GC.3.BASE_RATE"],"rationale":"Frozen fictional TAX.GEWST.BASE_RATE input from the assumptions register.","policy_ids":["P08"],"checked_on":"2026-10-12","verify":true,"owner":"Model author","refresh_trigger":"New model release"},"valid_from":"2027-01-01","valid_to":null},{"id":"TAX.GEWST.HEBESATZ","label":"Trade tax: municipal multiplier (Hebesatz), %","section":"TAX","kind":"scalar","unit":"percentage_points","base":410,"scenario_rules":{"upside":{"mode":"inherit"},"downside":{"mode":"inherit"}},"minimum":0,"maximum":null,"reducer":"NA","evidence":{"provenance":"VF","source_ids":["SRC.S2.TAX.GEWST","SRC.GC.3.HEBESATZ"],"rationale":"Frozen fictional TAX.GEWST.HEBESATZ input from the assumptions register.","policy_ids":["P08"],"checked_on":"2026-10-12","verify":true,"owner":"Model author","refresh_trigger":"New model release"},"valid_from":"2027-01-01","valid_to":null},{"id":"TAX.LOSS_T","label":"Unrestricted loss offset","section":"TAX","kind":"scalar","unit":"EUR","base":1000000,"scenario_rules":{"upside":{"mode":"inherit"},"downside":{"mode":"inherit"}},"minimum":0,"maximum":null,"reducer":"NA","evidence":{"provenance":"VF","source_ids":["SRC.S2.TAX.LOSS_T","SRC.GC.3.LOSS_THRESHOLD"],"rationale":"Frozen fictional TAX.LOSS_T input from the assumptions register.","policy_ids":["P08"],"checked_on":"2026-10-12","verify":true,"owner":"Model author","refresh_trigger":"New model release"},"valid_from":"2027-01-01","valid_to":null},{"id":"TAX.LOSS_Q_GEW","label":"GewSt share above the threshold","section":"TAX","kind":"scalar","unit":"fraction","base":0.6,"scenario_rules":{"upside":{"mode":"inherit"},"downside":{"mode":"inherit"}},"minimum":0,"maximum":1,"reducer":"NA","evidence":{"provenance":"VF","source_ids":["SRC.S2.TAX.LOSS_Q_GEW","SRC.GC.3.LOSS_G"],"rationale":"Frozen fictional TAX.LOSS_Q_GEW input from the assumptions register.","policy_ids":["P08"],"checked_on":"2026-10-12","verify":true,"owner":"Model author","refresh_trigger":"New model release"},"valid_from":"2027-01-01","valid_to":null},{"id":"TAX.ADDBACK.FACTOR","label":"Trade-tax add-backs: add-back factor","section":"TAX","kind":"scalar","unit":"fraction","base":0.25,"scenario_rules":{"upside":{"mode":"inherit"},"downside":{"mode":"inherit"}},"minimum":0,"maximum":1,"reducer":"NA","evidence":{"provenance":"VF","source_ids":["SRC.S2.TAX.ADDBACK","SRC.GC.3.ADDBACK"],"rationale":"Frozen fictional TAX.ADDBACK.FACTOR input from the assumptions register.","policy_ids":["P08"],"checked_on":"2026-10-12","verify":true,"owner":"Model author","refresh_trigger":"New model release"},"valid_from":"2027-01-01","valid_to":null},{"id":"TAX.ADDBACK.ALLOWANCE","label":"Trade-tax add-backs: annual allowance","section":"TAX","kind":"scalar","unit":"EUR","base":200000,"scenario_rules":{"upside":{"mode":"inherit"},"downside":{"mode":"inherit"}},"minimum":0,"maximum":null,"reducer":"NA","evidence":{"provenance":"VF","source_ids":["SRC.S2.TAX.ADDBACK","SRC.GC.3.ADDBACK"],"rationale":"Frozen fictional TAX.ADDBACK.ALLOWANCE input from the assumptions register.","policy_ids":["P08"],"checked_on":"2026-10-12","verify":true,"owner":"Model author","refresh_trigger":"New model release"},"valid_from":"2027-01-01","valid_to":null},{"id":"TAX.ADDBACK.PROPERTY","label":"Trade-tax add-backs: share of property rent","section":"TAX","kind":"scalar","unit":"fraction","base":0.5,"scenario_rules":{"upside":{"mode":"inherit"},"downside":{"mode":"inherit"}},"minimum":0,"maximum":1,"reducer":"NA","evidence":{"provenance":"VF","source_ids":["SRC.S2.TAX.ADDBACK","SRC.GC.3.ADDBACK"],"rationale":"Frozen fictional TAX.ADDBACK.PROPERTY input from the assumptions register.","policy_ids":["P08"],"checked_on":"2026-10-12","verify":true,"owner":"Model author","refresh_trigger":"New model release"},"valid_from":"2027-01-01","valid_to":null},{"id":"TAX.ADDBACK.MOVABLE","label":"Trade-tax add-backs: share of movable-asset rent","section":"TAX","kind":"scalar","unit":"fraction","base":0.2,"scenario_rules":{"upside":{"mode":"inherit"},"downside":{"mode":"inherit"}},"minimum":0,"maximum":1,"reducer":"NA","evidence":{"provenance":"VF","source_ids":["SRC.S2.TAX.ADDBACK","SRC.GC.3.ADDBACK"],"rationale":"Frozen fictional TAX.ADDBACK.MOVABLE input from the assumptions register.","policy_ids":["P08"],"checked_on":"2026-10-12","verify":true,"owner":"Model author","refresh_trigger":"New model release"},"valid_from":"2027-01-01","valid_to":null},{"id":"TAX.ADDBACK.LICENCE","label":"Trade-tax add-backs: share of licence fees","section":"TAX","kind":"scalar","unit":"fraction","base":0.25,"scenario_rules":{"upside":{"mode":"inherit"},"downside":{"mode":"inherit"}},"minimum":0,"maximum":1,"reducer":"NA","evidence":{"provenance":"VF","source_ids":["SRC.S2.TAX.ADDBACK","SRC.GC.3.ADDBACK"],"rationale":"Frozen fictional TAX.ADDBACK.LICENCE input from the assumptions register.","policy_ids":["P08"],"checked_on":"2026-10-12","verify":true,"owner":"Model author","refresh_trigger":"New model release"},"valid_from":"2027-01-01","valid_to":null},{"id":"VAT.DE","label":"B2C VAT rate, Germany","section":"VAT","kind":"scalar","unit":"fraction","base":0.19,"scenario_rules":{"upside":{"mode":"inherit"},"downside":{"mode":"inherit"}},"minimum":0,"maximum":1,"reducer":"NA","evidence":{"provenance":"VF","source_ids":["SRC.S2.VAT.DE","SRC.GC.4.VAT_DE"],"rationale":"Frozen fictional VAT.DE input from the assumptions register.","policy_ids":["P05"],"checked_on":"2026-10-12","verify":true,"owner":"Model author","refresh_trigger":"New model release"},"valid_from":"2027-01-01","valid_to":null},{"id":"VAT.AT","label":"B2C VAT rate, Austria","section":"VAT","kind":"scalar","unit":"fraction","base":0.2,"scenario_rules":{"upside":{"mode":"inherit"},"downside":{"mode":"inherit"}},"minimum":0,"maximum":1,"reducer":"NA","evidence":{"provenance":"VF","source_ids":["SRC.S2.VAT.AT"],"rationale":"Frozen fictional VAT.AT input from the assumptions register.","policy_ids":["P05"],"checked_on":"2026-10-12","verify":true,"owner":"Model author","refresh_trigger":"New model release"},"valid_from":"2027-01-01","valid_to":null},{"id":"VAT.RECOVERY","label":"Input-VAT recovery","section":"VAT","kind":"scalar","unit":"fraction","base":1,"scenario_rules":{"upside":{"mode":"inherit"},"downside":{"mode":"inherit"}},"minimum":0,"maximum":1,"reducer":"NA","evidence":{"provenance":"IA","source_ids":["SRC.S2.VAT.RECOVERY"],"rationale":"Frozen fictional VAT.RECOVERY input from the assumptions register.","policy_ids":["P05"],"checked_on":"2026-10-12","verify":true,"owner":"Model author","refresh_trigger":"New model release"},"valid_from":"2027-01-01","valid_to":null},{"id":"TAX.PREPAY","label":"Tax advances","section":"TAX","kind":"scalar","unit":"text","base":"assessment_calendar","scenario_rules":{"upside":{"mode":"inherit"},"downside":{"mode":"inherit"}},"minimum":null,"maximum":null,"reducer":"NA","evidence":{"provenance":"EC","source_ids":["SRC.S2.TAX.PREPAY","SRC.GC.3.PREPAY"],"rationale":"Frozen fictional TAX.PREPAY input from the assumptions register.","policy_ids":["P08"],"checked_on":"2026-10-12","verify":true,"owner":"Model author","refresh_trigger":"New model release"},"valid_from":"2027-01-01","valid_to":null},{"id":"TAX.8C","label":"Loss forfeiture on &gt; 50% ownership change","section":"TAX","kind":"scalar","unit":"text","base":"warning_only","scenario_rules":{"upside":{"mode":"inherit"},"downside":{"mode":"inherit"}},"minimum":null,"maximum":null,"reducer":"NA","evidence":{"provenance":"EC","source_ids":["SRC.S2.TAX.8C","SRC.GC.3.OWNERSHIP"],"rationale":"Frozen fictional TAX.8C input from the assumptions register.","policy_ids":["P08"],"checked_on":"2026-10-12","verify":true,"owner":"Model author","refresh_trigger":"New model release"},"valid_from":"2027-01-01","valid_to":null},{"id":"VAT.R2","label":"Copy fees","section":"VAT","kind":"scalar","unit":"text","base":"destination_taxable","scenario_rules":{"upside":{"mode":"inherit"},"downside":{"mode":"inherit"}},"minimum":null,"maximum":null,"reducer":"NA","evidence":{"provenance":"IA","source_ids":["SRC.S2.VAT.R2","SRC.GC.4.VAT_R2"],"rationale":"Frozen fictional VAT.R2 input from the assumptions register.","policy_ids":["P05"],"checked_on":"2026-10-12","verify":true,"owner":"Model author","refresh_trigger":"New model release"},"valid_from":"2027-01-01","valid_to":null},{"id":"VAT.FILING","label":"VAT returns","section":"VAT","kind":"scalar","unit":"text","base":"monthly_next_month","scenario_rules":{"upside":{"mode":"inherit"},"downside":{"mode":"inherit"}},"minimum":null,"maximum":null,"reducer":"NA","evidence":{"provenance":"IA","source_ids":["SRC.S2.VAT.FILING","SRC.GC.4.FILING"],"rationale":"Frozen fictional VAT.FILING input from the assumptions register.","policy_ids":["P05"],"checked_on":"2026-10-12","verify":true,"owner":"Model author","refresh_trigger":"New model release"},"valid_from":"2027-01-01","valid_to":null},{"id":"FUND.SHARE_CAP","label":"Share capital at M1","section":"FUND","kind":"scalar","unit":"EUR","base":25000,"scenario_rules":{"upside":{"mode":"inherit"},"downside":{"mode":"inherit"}},"minimum":0,"maximum":null,"reducer":"NA","evidence":{"provenance":"IA","source_ids":["SRC.S2.FUND.SHARE_CAP","SRC.GC.SECTION_6"],"rationale":"Frozen fictional FUND.SHARE_CAP input from the assumptions register.","policy_ids":["P09"],"checked_on":"2026-10-12","verify":true,"owner":"Model author","refresh_trigger":"New model release"},"valid_from":"2027-01-01","valid_to":null},{"id":"FUND.CONV.PRINCIPAL","label":"Pre-seed convertible note (M1): principal","section":"FUND","kind":"scalar","unit":"EUR","base":1000000,"scenario_rules":{"upside":{"mode":"inherit"},"downside":{"mode":"inherit"}},"minimum":0,"maximum":null,"reducer":"NA","evidence":{"provenance":"IA","source_ids":["SRC.S2.FUND.CONV","SRC.GC.SECTION_7"],"rationale":"Frozen fictional FUND.CONV.PRINCIPAL input from the assumptions register.","policy_ids":["P09"],"checked_on":"2026-10-12","verify":true,"owner":"Model author","refresh_trigger":"New model release"},"valid_from":"2027-01-01","valid_to":null},{"id":"FUND.CONV.RATE","label":"Pre-seed convertible note (M1): annual interest rate","section":"FUND","kind":"scalar","unit":"fraction","base":0.05,"scenario_rules":{"upside":{"mode":"inherit"},"downside":{"mode":"inherit"}},"minimum":0,"maximum":1,"reducer":"NA","evidence":{"provenance":"IA","source_ids":["SRC.S2.FUND.CONV","SRC.GC.SECTION_7"],"rationale":"Frozen fictional FUND.CONV.RATE input from the assumptions register.","policy_ids":["P09"],"checked_on":"2026-10-12","verify":true,"owner":"Model author","refresh_trigger":"New model release"},"valid_from":"2027-01-01","valid_to":null},{"id":"FUND.CONV.START_MONTH","label":"Pre-seed convertible note (M1): start month","section":"FUND","kind":"date_month","unit":"month_index","base":1,"scenario_rules":{"upside":{"mode":"inherit"},"downside":{"mode":"inherit"}},"minimum":1,"maximum":60,"reducer":"NA","evidence":{"provenance":"IA","source_ids":["SRC.S2.FUND.CONV","SRC.GC.SECTION_7"],"rationale":"Frozen fictional FUND.CONV.START_MONTH input from the assumptions register.","policy_ids":["P09"],"checked_on":"2026-10-12","verify":true,"owner":"Model author","refresh_trigger":"New model release"},"valid_from":"2027-01-01","valid_to":null},{"id":"FUND.CONV.MATURITY_MONTH","label":"Pre-seed convertible note (M1): maturity month","section":"FUND","kind":"date_month","unit":"month_index","base":19,"scenario_rules":{"upside":{"mode":"inherit"},"downside":{"mode":"inherit"}},"minimum":1,"maximum":60,"reducer":"NA","evidence":{"provenance":"IA","source_ids":["SRC.S2.FUND.CONV","SRC.GC.SECTION_7"],"rationale":"Frozen fictional FUND.CONV.MATURITY_MONTH input from the assumptions register.","policy_ids":["P09"],"checked_on":"2026-10-12","verify":true,"owner":"Model author","refresh_trigger":"New model release"},"valid_from":"2027-01-01","valid_to":null},{"id":"FUND.CONV.DISCOUNT","label":"Pre-seed convertible note (M1): conversion discount","section":"FUND","kind":"scalar","unit":"fraction","base":0.2,"scenario_rules":{"upside":{"mode":"inherit"},"downside":{"mode":"inherit"}},"minimum":0,"maximum":1,"reducer":"NA","evidence":{"provenance":"IA","source_ids":["SRC.S2.FUND.CONV","SRC.GC.SECTION_7"],"rationale":"Frozen fictional FUND.CONV.DISCOUNT input from the assumptions register.","policy_ids":["P09"],"checked_on":"2026-10-12","verify":true,"owner":"Model author","refresh_trigger":"New model release"},"valid_from":"2027-01-01","valid_to":null},{"id":"FUND.CONV.CAP","label":"Pre-seed convertible note (M1): valuation cap","section":"FUND","kind":"scalar","unit":"EUR","base":5000000,"scenario_rules":{"upside":{"mode":"inherit"},"downside":{"mode":"inherit"}},"minimum":0,"maximum":null,"reducer":"NA","evidence":{"provenance":"IA","source_ids":["SRC.S2.FUND.CONV","SRC.GC.SECTION_7"],"rationale":"Frozen fictional FUND.CONV.CAP input from the assumptions register.","policy_ids":["P09"],"checked_on":"2026-10-12","verify":true,"owner":"Model author","refresh_trigger":"New model release"},"valid_from":"2027-01-01","valid_to":null},{"id":"FUND.CONV.QUALIFIED_MIN","label":"Pre-seed convertible note (M1): minimum qualified financing","section":"FUND","kind":"scalar","unit":"EUR","base":1000000,"scenario_rules":{"upside":{"mode":"inherit"},"downside":{"mode":"inherit"}},"minimum":0,"maximum":null,"reducer":"NA","evidence":{"provenance":"IA","source_ids":["SRC.S2.FUND.CONV","SRC.GC.SECTION_7"],"rationale":"Frozen fictional FUND.CONV.QUALIFIED_MIN input from the assumptions register.","policy_ids":["P09"],"checked_on":"2026-10-12","verify":true,"owner":"Model author","refresh_trigger":"New model release"},"valid_from":"2027-01-01","valid_to":null},{"id":"FUND.SEED.AMOUNT","label":"Seed round: amount","section":"FUND","kind":"scalar","unit":"EUR","base":4000000,"scenario_rules":{"upside":{"mode":"inherit"},"downside":{"mode":"inherit"}},"minimum":0,"maximum":null,"reducer":"NA","evidence":{"provenance":"IA","source_ids":["SRC.S2.FUND.SEED","SRC.GC.SECTION_7"],"rationale":"Frozen fictional FUND.SEED.AMOUNT input from the assumptions register.","policy_ids":["P09"],"checked_on":"2026-10-12","verify":true,"owner":"Model author","refresh_trigger":"New model release"},"valid_from":"2027-01-01","valid_to":null},{"id":"FUND.SEED.PRE_MONEY","label":"Seed round: pre-money valuation","section":"FUND","kind":"scalar","unit":"EUR","base":8000000,"scenario_rules":{"upside":{"mode":"inherit"},"downside":{"mode":"inherit"}},"minimum":0,"maximum":null,"reducer":"NA","evidence":{"provenance":"IA","source_ids":["SRC.S2.FUND.SEED","SRC.GC.SECTION_7"],"rationale":"Frozen fictional FUND.SEED.PRE_MONEY input from the assumptions register.","policy_ids":["P09"],"checked_on":"2026-10-12","verify":true,"owner":"Model author","refresh_trigger":"New model release"},"valid_from":"2027-01-01","valid_to":null},{"id":"FUND.SEED.MONTH","label":"Seed round: month","section":"FUND","kind":"date_month","unit":"month_index","base":8,"scenario_rules":{"upside":{"mode":"inherit"},"downside":{"mode":"inherit"}},"minimum":1,"maximum":60,"reducer":"NA","evidence":{"provenance":"IA","source_ids":["SRC.S2.FUND.SEED","SRC.GC.SECTION_7"],"rationale":"Frozen fictional FUND.SEED.MONTH input from the assumptions register.","policy_ids":["P09"],"checked_on":"2026-10-12","verify":true,"owner":"Model author","refresh_trigger":"New model release"},"valid_from":"2027-01-01","valid_to":null},{"id":"FUND.A.AMOUNT","label":"Series A: amount","section":"FUND","kind":"scalar","unit":"EUR","base":12000000,"scenario_rules":{"upside":{"mode":"inherit"},"downside":{"mode":"inherit"}},"minimum":0,"maximum":null,"reducer":"NA","evidence":{"provenance":"IA","source_ids":["SRC.S2.FUND.A","SRC.GC.SECTION_7"],"rationale":"Frozen fictional FUND.A.AMOUNT input from the assumptions register.","policy_ids":["P09"],"checked_on":"2026-10-12","verify":true,"owner":"Model author","refresh_trigger":"New model release"},"valid_from":"2027-01-01","valid_to":null},{"id":"FUND.A.PRE_MONEY","label":"Series A: pre-money valuation","section":"FUND","kind":"scalar","unit":"EUR","base":20000000,"scenario_rules":{"upside":{"mode":"inherit"},"downside":{"mode":"inherit"}},"minimum":0,"maximum":null,"reducer":"NA","evidence":{"provenance":"IA","source_ids":["SRC.S2.FUND.A","SRC.GC.SECTION_7"],"rationale":"Frozen fictional FUND.A.PRE_MONEY input from the assumptions register.","policy_ids":["P09"],"checked_on":"2026-10-12","verify":true,"owner":"Model author","refresh_trigger":"New model release"},"valid_from":"2027-01-01","valid_to":null},{"id":"FUND.A.MONTH","label":"Series A: month","section":"FUND","kind":"date_month","unit":"month_index","base":19,"scenario_rules":{"upside":{"mode":"inherit"},"downside":{"mode":"inherit"}},"minimum":1,"maximum":60,"reducer":"NA","evidence":{"provenance":"IA","source_ids":["SRC.S2.FUND.A","SRC.GC.SECTION_7"],"rationale":"Frozen fictional FUND.A.MONTH input from the assumptions register.","policy_ids":["P09"],"checked_on":"2026-10-12","verify":true,"owner":"Model author","refresh_trigger":"New model release"},"valid_from":"2027-01-01","valid_to":null},{"id":"FUND.VSOP.SEED","label":"Employee option pool after the Seed round (memo dilution)","section":"FUND","kind":"scalar","unit":"fraction","base":0.1,"scenario_rules":{"upside":{"mode":"inherit"},"downside":{"mode":"inherit"}},"minimum":0,"maximum":1,"reducer":"NA","evidence":{"provenance":"IA","source_ids":["SRC.S2.FUND.VSOP","SRC.GC.SECTION_7"],"rationale":"Frozen fictional FUND.VSOP.SEED input from the assumptions register.","policy_ids":["P09"],"checked_on":"2026-10-12","verify":true,"owner":"Model author","refresh_trigger":"New model release"},"valid_from":"2027-01-01","valid_to":null},{"id":"FUND.VSOP.A","label":"Employee option pool after Series A (memo dilution)","section":"FUND","kind":"scalar","unit":"fraction","base":0.12,"scenario_rules":{"upside":{"mode":"inherit"},"downside":{"mode":"inherit"}},"minimum":0,"maximum":1,"reducer":"NA","evidence":{"provenance":"IA","source_ids":["SRC.S2.FUND.VSOP","SRC.GC.SECTION_7"],"rationale":"Frozen fictional FUND.VSOP.A input from the assumptions register.","policy_ids":["P09"],"checked_on":"2026-10-12","verify":true,"owner":"Model author","refresh_trigger":"New model release"},"valid_from":"2027-01-01","valid_to":null},{"id":"FUND.CASH_BUF.MULTIPLIER","label":"Cash-buffer target: multiple of average monthly net burn","section":"FUND","kind":"scalar","unit":"multiplier","base":6,"scenario_rules":{"upside":{"mode":"inherit"},"downside":{"mode":"inherit"}},"minimum":0,"maximum":null,"reducer":"NA","evidence":{"provenance":"IA","source_ids":["SRC.S2.FUND.CASH_BUF"],"rationale":"Frozen fictional FUND.CASH_BUF.MULTIPLIER input from the assumptions register.","policy_ids":["P09"],"checked_on":"2026-10-12","verify":true,"owner":"Model author","refresh_trigger":"New model release"},"valid_from":"2027-01-01","valid_to":null},{"id":"FUND.CASH_BUF.FORWARD_MONTHS","label":"Cash-buffer target: forward months averaged","section":"FUND","kind":"scalar","unit":"months","base":3,"scenario_rules":{"upside":{"mode":"inherit"},"downside":{"mode":"inherit"}},"minimum":0,"maximum":null,"reducer":"NA","evidence":{"provenance":"IA","source_ids":["SRC.S2.FUND.CASH_BUF"],"rationale":"Frozen fictional FUND.CASH_BUF.FORWARD_MONTHS input from the assumptions register.","policy_ids":["P09"],"checked_on":"2026-10-12","verify":true,"owner":"Model author","refresh_trigger":"New model release"},"valid_from":"2027-01-01","valid_to":null},{"id":"FUND.DEP_RATE","label":"Interest on positive cash","section":"FUND","kind":"scalar","unit":"fraction","base":0.015,"scenario_rules":{"upside":{"mode":"inherit"},"downside":{"mode":"inherit"}},"minimum":0,"maximum":1,"reducer":"NA","evidence":{"provenance":"IA","source_ids":["SRC.S2.FUND.DEP_RATE"],"rationale":"Frozen fictional FUND.DEP_RATE input from the assumptions register.","policy_ids":["P09"],"checked_on":"2026-10-12","verify":true,"owner":"Model author","refresh_trigger":"New model release"},"valid_from":"2027-01-01","valid_to":null},{"id":"VAL.EXIT_MONTH","label":"Indicative exit: month of the illustrative exit","section":"FUND","kind":"date_month","unit":"month_index","base":60,"scenario_rules":{"upside":{"mode":"inherit"},"downside":{"mode":"inherit"}},"minimum":13,"maximum":60,"reducer":"NA","evidence":{"provenance":"IA","source_ids":["SRC.S5.R-037"],"rationale":"Illustrative exit month for the indicative valuation (owner decision of 13.10.2026); not a forecast or valuation opinion.","policy_ids":[],"checked_on":"2026-10-13","verify":false,"owner":"Model author","refresh_trigger":"New model release"},"valid_from":"2027-01-01","valid_to":null},{"id":"VAL.EXIT_MULTIPLE","label":"Indicative exit: multiple of the recurring revenue run-rate","section":"FUND","kind":"scalar","unit":"multiplier","base":4,"scenario_rules":{"upside":{"mode":"inherit"},"downside":{"mode":"inherit"}},"minimum":0,"maximum":20,"reducer":"NA","evidence":{"provenance":"IA","source_ids":["SRC.S5.R-037"],"rationale":"Illustrative exit multiple on the recurring revenue run-rate (owner decision of 13.10.2026); users set their own.","policy_ids":[],"checked_on":"2026-10-13","verify":false,"owner":"Model author","refresh_trigger":"New model release"},"valid_from":"2027-01-01","valid_to":null},{"id":"FUND.B.AMOUNT","label":"Series B: amount (optional round, used when the Series B switch is 1)","section":"FUND","kind":"scalar","unit":"EUR","base":15000000,"scenario_rules":{"upside":{"mode":"inherit"},"downside":{"mode":"inherit"}},"minimum":0,"maximum":null,"reducer":"NA","evidence":{"provenance":"IA","source_ids":["SRC.CR01","SRC.S5.R-037"],"rationale":"Owner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release"},"valid_from":"2027-01-01","valid_to":null},{"id":"FUND.B.PRE_MONEY","label":"Series B: pre-money valuation (optional round, used when the Series B switch is 1)","section":"FUND","kind":"scalar","unit":"EUR","base":60000000,"scenario_rules":{"upside":{"mode":"inherit"},"downside":{"mode":"inherit"}},"minimum":0,"maximum":null,"reducer":"NA","evidence":{"provenance":"IA","source_ids":["SRC.CR01","SRC.S5.R-037"],"rationale":"Owner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release"},"valid_from":"2027-01-01","valid_to":null},{"id":"FUND.B.MONTH","label":"Series B: month (optional round, used when the Series B switch is 1)","section":"FUND","kind":"date_month","unit":"month_index","base":46,"scenario_rules":{"upside":{"mode":"inherit"},"downside":{"mode":"inherit"}},"minimum":1,"maximum":60,"reducer":"NA","evidence":{"provenance":"IA","source_ids":["SRC.CR01","SRC.S5.R-037"],"rationale":"Owner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release"},"valid_from":"2027-01-01","valid_to":null},{"id":"FUND.B.SIGN_MONTH","label":"Series B: signing month (optional round, used when the Series B switch is 1)","section":"FUND","kind":"date_month","unit":"month_index","base":42,"scenario_rules":{"upside":{"mode":"inherit"},"downside":{"mode":"inherit"}},"minimum":1,"maximum":60,"reducer":"NA","evidence":{"provenance":"IA","source_ids":["SRC.CR01","SRC.S5.R-037"],"rationale":"Owner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event.","policy_ids":["P02","P09"],"checked_on":"2026-10-13","verify":true,"owner":"Model author","refresh_trigger":"New model release"},"valid_from":"2027-01-01","valid_to":null},{"id":"FUND.B.POOL_TARGET","label":"Series B: employee option pool target (optional round, used when the Series B switch is 1)","section":"FUND","kind":"scalar","unit":"fraction","base":0.14,"scenario_rules":{"upside":{"mode":"inherit"},"downside":{"mode":"inherit"}},"minimum":0,"maximum":1,"reducer":"NA","evidence":{"provenance":"IA","source_ids":["SRC.CR01","SRC.S5.R-037"],"rationale":"Owner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release"},"valid_from":"2027-01-01","valid_to":null},{"id":"FUND.B.NOTARY","label":"Series B: notary costs (optional round, used when the Series B switch is 1)","section":"FUND","kind":"scalar","unit":"EUR","base":25000,"scenario_rules":{"upside":{"mode":"inherit"},"downside":{"mode":"inherit"}},"minimum":0,"maximum":null,"reducer":"NA","evidence":{"provenance":"IA","source_ids":["SRC.CR01","SRC.S5.R-026"],"rationale":"Owner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release"},"valid_from":"2027-01-01","valid_to":null},{"id":"FUND.B.LEGAL","label":"Series B: legal costs (optional round, used when the Series B switch is 1)","section":"FUND","kind":"scalar","unit":"EUR","base":120000,"scenario_rules":{"upside":{"mode":"inherit"},"downside":{"mode":"inherit"}},"minimum":0,"maximum":null,"reducer":"NA","evidence":{"provenance":"IA","source_ids":["SRC.CR01","SRC.S5.R-026"],"rationale":"Owner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release"},"valid_from":"2027-01-01","valid_to":null},{"id":"FUND.GRANT","label":"GründungsBONUS Plus","section":"FUND","kind":"switch","unit":"boolean","base":false,"scenario_rules":{"upside":{"mode":"inherit"},"downside":{"mode":"inherit"}},"minimum":null,"maximum":null,"reducer":"NA","evidence":{"provenance":"IA","source_ids":["SRC.S2.FUND.GRANT","SRC.GC.SECTION_7"],"rationale":"Frozen fictional FUND.GRANT input from the assumptions register.","policy_ids":[],"checked_on":"2026-10-12","verify":false,"owner":"Model author","refresh_trigger":"New model release"},"valid_from":"2027-01-01","valid_to":null},{"id":"WC.DPO","label":"Supplier payment terms (non-people opex, COGS)","section":"WC","kind":"scalar","unit":"days","base":30,"scenario_rules":{"upside":{"mode":"inherit"},"downside":{"mode":"inherit"}},"minimum":0,"maximum":null,"reducer":"NA","evidence":{"provenance":"IA","source_ids":["SRC.S2.WC.DPO"],"rationale":"Frozen fictional WC.DPO input from the assumptions register.","policy_ids":[],"checked_on":"2026-10-12","verify":false,"owner":"Model author","refresh_trigger":"New model release"},"valid_from":"2027-01-01","valid_to":null},{"id":"WC.PAYROLL","label":"Salaries and contributions","section":"WC","kind":"scalar","unit":"months","base":0,"scenario_rules":{"upside":{"mode":"inherit"},"downside":{"mode":"inherit"}},"minimum":0,"maximum":null,"reducer":"NA","evidence":{"provenance":"EC","source_ids":["SRC.S2.WC.PAYROLL"],"rationale":"Frozen fictional WC.PAYROLL input from the assumptions register.","policy_ids":[],"checked_on":"2026-10-12","verify":false,"owner":"Model author","refresh_trigger":"New model release"},"valid_from":"2027-01-01","valid_to":null},{"id":"WC.STORE","label":"Store payouts","section":"WC","kind":"scalar","unit":"months","base":1,"scenario_rules":{"upside":{"mode":"inherit"},"downside":{"mode":"inherit"}},"minimum":0,"maximum":null,"reducer":"NA","evidence":{"provenance":"IA","source_ids":["SRC.S2.WC.STORE"],"rationale":"Frozen fictional WC.STORE input from the assumptions register.","policy_ids":[],"checked_on":"2026-10-12","verify":false,"owner":"Model author","refresh_trigger":"New model release"},"valid_from":"2027-01-01","valid_to":null},{"id":"WC.STRIPE","label":"Card settlement","section":"WC","kind":"scalar","unit":"months","base":0,"scenario_rules":{"upside":{"mode":"inherit"},"downside":{"mode":"inherit"}},"minimum":0,"maximum":null,"reducer":"NA","evidence":{"provenance":"IA","source_ids":["SRC.S2.WC.STRIPE"],"rationale":"Frozen fictional WC.STRIPE input from the assumptions register.","policy_ids":[],"checked_on":"2026-10-12","verify":false,"owner":"Model author","refresh_trigger":"New model release"},"valid_from":"2027-01-01","valid_to":null},{"id":"WC.TRADER","label":"Lead-trader payouts","section":"WC","kind":"scalar","unit":"months","base":1,"scenario_rules":{"upside":{"mode":"inherit"},"downside":{"mode":"inherit"}},"minimum":0,"maximum":null,"reducer":"NA","evidence":{"provenance":"EC","source_ids":["SRC.S2.WC.TRADER"],"rationale":"Frozen fictional WC.TRADER input from the assumptions register.","policy_ids":[],"checked_on":"2026-10-12","verify":false,"owner":"Model author","refresh_trigger":"New model release"},"valid_from":"2027-01-01","valid_to":null},{"id":"X.TRADER_CHURN","label":"Monthly lead-trader churn","section":"X","kind":"scalar","unit":"fraction","base":0.05,"scenario_rules":{"upside":{"mode":"inherit"},"downside":{"mode":"inherit"}},"minimum":0,"maximum":1,"reducer":"NA","evidence":{"provenance":"IA","source_ids":["SRC.T03","SRC.S5.R-050"],"rationale":"Supplementary frozen model input X.TRADER_CHURN, defined by the calculation rules.","policy_ids":[],"checked_on":"2026-10-12","verify":false,"owner":"Model author","refresh_trigger":"New model release"},"valid_from":"2027-01-01","valid_to":null},{"id":"X.LTV_RATE","label":"Annual discount rate for LTV","section":"X","kind":"scalar","unit":"fraction","base":0.12,"scenario_rules":{"upside":{"mode":"inherit"},"downside":{"mode":"inherit"}},"minimum":0,"maximum":1,"reducer":"NA","evidence":{"provenance":"IA","source_ids":["SRC.T03","SRC.S5.R-050"],"rationale":"Supplementary frozen model input X.LTV_RATE, defined by the calculation rules.","policy_ids":[],"checked_on":"2026-10-12","verify":false,"owner":"Model author","refresh_trigger":"New model release"},"valid_from":"2027-01-01","valid_to":null},{"id":"X.LTV_MONTHS","label":"LTV horizon in months","section":"X","kind":"scalar","unit":"months","base":36,"scenario_rules":{"upside":{"mode":"inherit"},"downside":{"mode":"inherit"}},"minimum":0,"maximum":null,"reducer":"NA","evidence":{"provenance":"EC","source_ids":["SRC.T03","SRC.S5.R-050"],"rationale":"Supplementary frozen model input X.LTV_MONTHS, defined by the calculation rules.","policy_ids":[],"checked_on":"2026-10-12","verify":false,"owner":"Model author","refresh_trigger":"New model release"},"valid_from":"2027-01-01","valid_to":null},{"id":"X.CUTOFF","label":"Actuals cut-off date","section":"X","kind":"scalar","unit":"date","base":"2027-06-30","scenario_rules":{"upside":{"mode":"inherit"},"downside":{"mode":"inherit"}},"minimum":null,"maximum":null,"reducer":"NA","evidence":{"provenance":"EC","source_ids":["SRC.T03","SRC.S5.R-050"],"rationale":"Supplementary frozen model input X.CUTOFF, defined by the calculation rules.","policy_ids":[],"checked_on":"2026-10-12","verify":false,"owner":"Model author","refresh_trigger":"New model release"},"valid_from":"2027-01-01","valid_to":null},{"id":"X.TRADER_SMALL_SHARE","label":"Share of lead traders treated as VAT small businesses","section":"X","kind":"scalar","unit":"fraction","base":1,"scenario_rules":{"upside":{"mode":"inherit"},"downside":{"mode":"inherit"}},"minimum":0,"maximum":1,"reducer":"NA","evidence":{"provenance":"IA","source_ids":["SRC.T03","SRC.S5.R-050"],"rationale":"Supplementary frozen model input X.TRADER_SMALL_SHARE, defined by the calculation rules.","policy_ids":["P03"],"checked_on":"2026-10-12","verify":true,"owner":"Model author","refresh_trigger":"New model release"},"valid_from":"2027-01-01","valid_to":null},{"id":"X.STORE_PLATFORM_SHARE","label":"App-store split between platforms","section":"X","kind":"table_ref","unit":"text","base":"TBL.STORE_PLATFORM_SHARE","scenario_rules":{"upside":{"mode":"inherit"},"downside":{"mode":"inherit"}},"minimum":null,"maximum":null,"reducer":"NA","evidence":{"provenance":"IA","source_ids":["SRC.T03","SRC.S5.R-050"],"rationale":"Supplementary frozen model input X.STORE_PLATFORM_SHARE, defined by the calculation rules.","policy_ids":["P04"],"checked_on":"2026-10-12","verify":true,"owner":"Model author","refresh_trigger":"New model release"},"valid_from":"2027-01-01","valid_to":null},{"id":"X.R3_VOLUME","label":"R3 eligible self-directed volume per month (R3 stays off)","section":"X","kind":"profile","unit":"EUR","base":[0,0,0,0,0,0,0,0,0,0,0,0,0,0,0,0,0,0,0,0,0,0,0,0,0,0,0,0,0,0,0,0,0,0,0,0,0,0,0,0,0,0,0,0,0,0,0,0,0,0,0,0,0,0,0,0,0,0,0,0],"scenario_rules":{"upside":{"mode":"inherit"},"downside":{"mode":"inherit"}},"minimum":0,"maximum":null,"reducer":"SUM","evidence":{"provenance":"IA","source_ids":["SRC.T03","SRC.S5.R-050"],"rationale":"Supplementary frozen model input X.R3_VOLUME, defined by the calculation rules.","policy_ids":["P06"],"checked_on":"2026-10-12","verify":true,"owner":"Model author","refresh_trigger":"New model release"},"valid_from":"2027-01-01","valid_to":null},{"id":"X.R3_FEE_BPS","label":"R3 affiliate fee in basis points (R3 stays off)","section":"X","kind":"scalar","unit":"bps","base":10,"scenario_rules":{"upside":{"mode":"inherit"},"downside":{"mode":"inherit"}},"minimum":0,"maximum":null,"reducer":"NA","evidence":{"provenance":"IA","source_ids":["SRC.T03","SRC.S5.R-050"],"rationale":"Supplementary frozen model input X.R3_FEE_BPS, defined by the calculation rules.","policy_ids":["P06"],"checked_on":"2026-10-12","verify":true,"owner":"Model author","refresh_trigger":"New model release"},"valid_from":"2027-01-01","valid_to":null},{"id":"X.R3_SHARE","label":"R3 share of affiliate revenue (R3 stays off)","section":"X","kind":"scalar","unit":"fraction","base":0.2,"scenario_rules":{"upside":{"mode":"inherit"},"downside":{"mode":"inherit"}},"minimum":0,"maximum":1,"reducer":"NA","evidence":{"provenance":"IA","source_ids":["SRC.T03","SRC.S5.R-050"],"rationale":"Supplementary frozen model input X.R3_SHARE, defined by the calculation rules.","policy_ids":["P06"],"checked_on":"2026-10-12","verify":true,"owner":"Model author","refresh_trigger":"New model release"},"valid_from":"2027-01-01","valid_to":null},{"id":"X.FOUNDING_REGISTER_GROSS","label":"Commercial-register fee at founding, gross","section":"X","kind":"scalar","unit":"EUR","base":225,"scenario_rules":{"upside":{"mode":"inherit"},"downside":{"mode":"inherit"}},"minimum":0,"maximum":null,"reducer":"NA","evidence":{"provenance":"IA","source_ids":["SRC.T03","SRC.S5.R-050"],"rationale":"Supplementary frozen model input X.FOUNDING_REGISTER_GROSS, defined by the calculation rules.","policy_ids":["P05"],"checked_on":"2026-10-12","verify":true,"owner":"Model author","refresh_trigger":"New model release"},"valid_from":"2027-01-01","valid_to":null},{"id":"X.TAX_BRIDGE_K","label":"Corporation-tax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X.TAX_BRIDGE_K, defined by the calculation rules.","policy_ids":["P08"],"checked_on":"2026-10-12","verify":true,"owner":"Model author","refresh_trigger":"New model release"},"valid_from":"2027-01-01","valid_to":null},{"id":"X.TAX_BRIDGE_G","label":"Trade-tax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X.TAX_BRIDGE_G, defined by the calculation rules.","policy_ids":["P08"],"checked_on":"2026-10-12","verify":true,"owner":"Model author","refresh_trigger":"New model release"},"valid_from":"2027-01-01","valid_to":null},{"id":"X.STREAM_MODE","label":"Revenue stream mode (present, stop new or absent); R3 stays off through its own switch","section":"X","kind":"table_ref","unit":"text","base":"X.STREAM_MODE","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release"},"valid_from":"2027-01-01","valid_to":null},{"id":"X.STOP_MONTH","label":"Revenue stream stop month","section":"X","kind":"table_ref","unit":"month_index","base":"X.STOP_MONTH","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release"},"valid_from":"2027-01-01","valid_to":null},{"id":"X.DEPR_IT","label":"IT equipment depreciation life in months","section":"X","kind":"scalar","unit":"months","base":36,"scenario_rules":{"upside":{"mode":"inherit"},"downside":{"mode":"inherit"}},"minimum":0,"maximum":null,"reducer":"NA","evidence":{"provenance":"IA","source_ids":["SRC.T03","SRC.S5.R-050"],"rationale":"Supplementary frozen model input X.DEPR_IT, defined by the calculation rules.","policy_ids":["P08"],"checked_on":"2026-10-12","verify":true,"owner":"Model author","refresh_trigger":"New model release"},"valid_from":"2027-01-01","valid_to":null},{"id":"X.REPLACE_IT","label":"IT equipment replacement cycle in months","section":"X","kind":"scalar","unit":"months","base":48,"scenario_rules":{"upside":{"mode":"inherit"},"downside":{"mode":"inherit"}},"minimum":0,"maximum":null,"reducer":"NA","evidence":{"provenance":"IA","source_ids":["SRC.T03","SRC.S5.R-050"],"rationale":"Supplementary frozen model input X.REPLACE_IT, defined by the calculation rules.","policy_ids":["P08"],"checked_on":"2026-10-12","verify":true,"owner":"Model author","refresh_trigger":"New model release"},"valid_from":"2027-01-01","valid_to":null},{"id":"X.DEPR_FITOUT","label":"Office fit-out depreciation life in months","section":"X","kind":"scalar","unit":"months","base":60,"scenario_rules":{"upside":{"mode":"inherit"},"downside":{"mode":"inherit"}},"minimum":0,"maximum":null,"reducer":"NA","evidence":{"provenance":"IA","source_ids":["SRC.T03","SRC.S5.R-050"],"rationale":"Supplementary frozen model input X.DEPR_FITOUT, defined by the calculation rules.","policy_ids":["P08"],"checked_on":"2026-10-12","verify":true,"owner":"Model author","refresh_trigger":"New model release"},"valid_from":"2027-01-01","valid_to":null},{"id":"X.DEPOSITS","label":"Rent and other deposits","section":"X","kind":"scalar","unit":"EUR","base":0,"scenario_rules":{"upside":{"mode":"inherit"},"downside":{"mode":"inherit"}},"minimum":0,"maximum":null,"reducer":"NA","evidence":{"provenance":"EC","source_ids":["SRC.T03","SRC.S5.R-050"],"rationale":"Supplementary frozen model input X.DEPOSITS, defined by the calculation rules.","policy_ids":[],"checked_on":"2026-10-12","verify":false,"owner":"Model author","refresh_trigger":"New model release"},"valid_from":"2027-01-01","valid_to":null},{"id":"X.INTANGIBLES","label":"Intangible assets","section":"X","kind":"scalar","unit":"EUR","base":0,"scenario_rules":{"upside":{"mode":"inherit"},"downside":{"mode":"inherit"}},"minimum":0,"maximum":null,"reducer":"NA","evidence":{"provenance":"EC","source_ids":["SRC.T03","SRC.S5.R-050"],"rationale":"Supplementary frozen model input X.INTANGIBLES, defined by the calculation rules.","policy_ids":[],"checked_on":"2026-10-12","verify":false,"owner":"Model author","refresh_trigger":"New model release"},"valid_from":"2027-01-01","valid_to":null},{"id":"X.DTA","label":"Deferred tax assets","section":"X","kind":"scalar","unit":"EUR","base":0,"scenario_rules":{"upside":{"mode":"inherit"},"downside":{"mode":"inherit"}},"minimum":0,"maximum":null,"reducer":"NA","evidence":{"provenance":"EC","source_ids":["SRC.T03","SRC.S5.R-050"],"rationale":"Supplementary frozen model input X.DTA, defined by the calculation rules.","policy_ids":[],"checked_on":"2026-10-12","verify":false,"owner":"Model author","refresh_trigger":"New model release"},"valid_from":"2027-01-01","valid_to":null},{"id":"X.DIVIDENDS","label":"Dividends","section":"X","kind":"scalar","unit":"EUR","base":0,"scenario_rules":{"upside":{"mode":"inherit"},"downside":{"mode":"inherit"}},"minimum":0,"maximum":null,"reducer":"NA","evidence":{"provenance":"EC","source_ids":["SRC.T03","SRC.S5.R-050"],"rationale":"Supplementary frozen model input X.DIVIDENDS, defined by the calculation rules.","policy_ids":[],"checked_on":"2026-10-12","verify":false,"owner":"Model author","refresh_trigger":"New model release"},"valid_from":"2027-01-01","valid_to":null}],"tables":[{"table_id":"TBL.AT_ACCESS","columns":[{"id":"offset","unit":"months","value_type":"number"}],"rows":[{"row_id":"DE","values":{"offset":0}},{"row_id":"AT","values":{"offset":1}}]},{"table_id":"TBL.REG.FIRST_YEAR","columns":[{"id":"method","unit":"text","value_type":"string"}],"rows":[{"row_id":"rule","values":{"method":"Calculation rule R-040"}}]},{"table_id":"TBL.TAX.KST","columns":[{"id":"rate","unit":"fraction","value_type":"number"}],"rows":[{"row_id":"2027","values":{"rate":0.15}},{"row_id":"2028","values":{"rate":0.14}},{"row_id":"2029","values":{"rate":0.13}},{"row_id":"2030","values":{"rate":0.12}},{"row_id":"2031","values":{"rate":0.11}}]},{"table_id":"TBL.TAX.LOSS_Q_KST","columns":[{"id":"rate","unit":"fraction","value_type":"number"}],"rows":[{"row_id":"2027","values":{"rate":0.7}},{"row_id":"2028","values":{"rate":0.6}},{"row_id":"2029","values":{"rate":0.6}},{"row_id":"2030","values":{"rate":0.6}},{"row_id":"2031","values":{"rate":0.6}}]},{"table_id":"TBL.STORE_PLATFORM_SHARE","columns":[{"id":"share","unit":"fraction","value_type":"number"}],"rows":[{"row_id":"Apple","values":{"share":0.5}},{"row_id":"Google","values":{"share":0.5}}]},{"table_id":"TBL.RET.CURVE","columns":[{"id":"active_share","unit":"fraction","value_type":"number"}],"rows":[{"row_id":"a00","values":{"active_share":1}},{"row_id":"a01","values":{"active_share":0.7}},{"row_id":"a02","values":{"active_share":0.6}},{"row_id":"a03","values":{"active_share":0.55}},{"row_id":"a04","values":{"active_share":0.5}},{"row_id":"a05","values":{"active_share":0.47}},{"row_id":"a06","values":{"active_share":0.45}},{"row_id":"a07","values":{"active_share":0.43}},{"row_id":"a08","values":{"active_share":0.41}},{"row_id":"a09","values":{"active_share":0.39}},{"row_id":"a10","values":{"active_share":0.38}},{"row_id":"a11","values":{"active_share":0.37}},{"row_id":"a12","values":{"active_share":0.36}},{"row_id":"a13","values":{"active_share":0.3575}},{"row_id":"a14","values":{"active_share":0.355}},{"row_id":"a15","values":{"active_share":0.3525}},{"row_id":"a16","values":{"active_share":0.35}},{"row_id":"a17","values":{"active_share":0.3475}},{"row_id":"a18","values":{"active_share":0.345}},{"row_id":"a19","values":{"active_share":0.3425}},{"row_id":"a20","values":{"active_share":0.34}},{"row_id":"a21","values":{"active_share":0.3375}},{"row_id":"a22","values":{"active_share":0.335}},{"row_id":"a23","values":{"active_share":0.3325}},{"row_id":"a24","values":{"active_share":0.33}},{"row_id":"a25","values":{"active_share":0.3245}},{"row_id":"a26","values":{"active_share":0.319}},{"row_id":"a27","values":{"active_share":0.3135}},{"row_id":"a28","values":{"active_share":0.308}},{"row_id":"a29","values":{"active_share":0.305}},{"row_id":"a30","values":{"active_share":0.302}},{"row_id":"a31","values":{"active_share":0.299}},{"row_id":"a32","values":{"active_share":0.296}},{"row_id":"a33","values":{"active_share":0.293}},{"row_id":"a34","values":{"active_share":0.29}},{"row_id":"a35","values":{"active_share":0.287}},{"row_id":"a36","values":{"active_share":0.284}},{"row_id":"a37","values":{"active_share":0.281}},{"row_id":"a38","values":{"active_share":0.278}},{"row_id":"a39","values":{"active_share":0.275}},{"row_id":"a40","values":{"active_share":0.272}},{"row_id":"a41","values":{"active_share":0.269}},{"row_id":"a42","values":{"active_share":0.266}},{"row_id":"a43","values":{"active_share":0.263}},{"row_id":"a44","values":{"active_share":0.26}},{"row_id":"a45","values":{"active_share":0.257}},{"row_id":"a46","values":{"active_share":0.254}},{"row_id":"a47","values":{"active_share":0.251}},{"row_id":"a48","values":{"active_share":0.248}},{"row_id":"a49","values":{"active_share":0.245}},{"row_id":"a50","values":{"active_share":0.242}},{"row_id":"a51","values":{"active_share":0.239}},{"row_id":"a52","values":{"active_share":0.236}},{"row_id":"a53","values":{"active_share":0.233}},{"row_id":"a54","values":{"active_share":0.23}},{"row_id":"a55","values":{"active_share":0.227}},{"row_id":"a56","values":{"active_share":0.224}},{"row_id":"a57","values":{"active_share":0.221}},{"row_id":"a58","values":{"active_share":0.218}},{"row_id":"a59","values":{"active_share":0.215}}]},{"table_id":"TBL.PPL.RV","columns":[{"id":"total_rate","unit":"fraction","value_type":"number"}],"rows":[{"row_id":"2027","values":{"total_rate":0.186}},{"row_id":"2028","values":{"total_rate":0.199}},{"row_id":"2029","values":{"total_rate":0.199}},{"row_id":"2030","values":{"total_rate":0.199}},{"row_id":"2031","values":{"total_rate":0.199}}]},{"table_id":"TBL.PPL.CEIL_RV","columns":[{"id":"ceiling","unit":"EUR_per_month","value_type":"number"}],"rows":[{"row_id":"2027","values":{"ceiling":8850}},{"row_id":"2028","values":{"ceiling":9204}},{"row_id":"2029","values":{"ceiling":9572.16}},{"row_id":"2030","values":{"ceiling":9955.0464}},{"row_id":"2031","values":{"ceiling":10353.248256}}]},{"table_id":"TBL.PPL.CEIL_KV","columns":[{"id":"ceiling","unit":"EUR_per_month","value_type":"number"}],"rows":[{"row_id":"2027","values":{"ceiling":6375}},{"row_id":"2028","values":{"ceiling":6630}},{"row_id":"2029","values":{"ceiling":6895.2}},{"row_id":"2030","values":{"ceiling":7171.008}},{"row_id":"2031","values":{"ceiling":7457.84832}}]},{"table_id":"X.STREAM_MODE","columns":[{"id":"value","unit":"text","value_type":"string"}],"rows":[{"row_id":"R1","values":{"value":"present"}},{"row_id":"R2","values":{"value":"present"}},{"row_id":"R3","values":{"value":"present"}},{"row_id":"R7","values":{"value":"present"}}]},{"table_id":"X.STOP_MONTH","columns":[{"id":"value","unit":"month_index","value_type":"number_or_null"}],"rows":[{"row_id":"R1","values":{"value":null}},{"row_id":"R2","values":{"value":null}},{"row_id":"R3","values":{"value":null}},{"row_id":"R7","values":{"value":null}}]}],"funding_events":[{"event_id":"INITIAL.P01","event_type":"initial_equity","month":1,"cash_eur":12500,"pre_money_eur":null,"holder_id":"FOUNDER_P01","related_group_id":"GROUP.FOUNDER_P01","commitment_status":"planned","commitment_date":null,"signing_month":null,"mapping_id":"MAP.EQUITY.INITIAL"},{"event_id":"INITIAL.P02","event_type":"initial_equity","month":1,"cash_eur":12500,"pre_money_eur":null,"holder_id":"FOUNDER_P02","related_group_id":"GROUP.FOUNDER_P02","commitment_status":"planned","commitment_date":null,"signing_month":null,"mapping_id":"MAP.EQUITY.INITIAL"},{"event_id":"NOTE","event_type":"note","month":1,"cash_eur":1000000,"pre_money_eur":null,"holder_id":"NOTEHOLDER","related_group_id":"GROUP.NOTEHOLDER","commitment_status":"planned","commitment_date":null,"signing_month":null,"mapping_id":"MAP.NOTE.FUND"},{"event_id":"SEED","event_type":"seed","month":8,"cash_eur":4000000,"pre_money_eur":8000000,"holder_id":"SEED_INVESTOR","related_group_id":"GROUP.SEED_INVESTOR","commitment_status":"planned","commitment_date":null,"signing_month":null,"mapping_id":"MAP.EQUITY.SEED"},{"event_id":"SERIES_A","event_type":"series_a","month":19,"cash_eur":12000000,"pre_money_eur":20000000,"holder_id":"A_INVESTOR","related_group_id":"GROUP.A_INVESTOR","commitment_status":"planned","commitment_date":null,"signing_month":15,"mapping_id":"MAP.EQUITY.SERIES_A"}],"as_of_date":"2027-06-30"},"headcount":{"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13.10.2026","data_version":"CR02-2026-10-13-v1","version":"budget","scenario":"all","currency":"EUR","model_start":"2027-01-01","horizon_months":60,"cutoff_date":null,"frozen_on":"2026-10-13","fictional":true},"people":[{"person_id":"P01","title":"CEO, founder, managing director","cost_centre":"MGMT","country":"DE","start_month":1,"end_month":null,"fte":1,"founder":true,"salary_base_year":2026,"annual_salary_eur_2026":63000,"annual_raise_fraction":0.035,"sv_status":"exempt_managing_shareholder","recruiting":"none","equipment_eur":2500,"software_eur_month":450,"salary_events":[{"event_id":"P01.SEED","trigger":{"type":"funding_event","event_id":"SEED"},"annual_salary_eur_2026":85000},{"event_id":"P01.A","trigger":{"type":"funding_event","event_id":"SERIES_A"},"annual_salary_eur_2026":115000}],"status_events":[{"event_id":"P01.EMPLOYEE","trigger":{"type":"funding_event","event_id":"SERIES_A"},"sv_status":"employee"}],"fte_events":[],"classification":{"recurrence":"recurring","commitment":"committed","behaviour":"fixed"},"mapping_ids":["MAP.PAYROLL.SALARY.MGMT","MAP.PAYROLL.RV.MGMT","MAP.PAYROLL.AV.MGMT","MAP.PAYROLL.KV.MGMT","MAP.PAYROLL.PV.MGMT","MAP.PAYROLL.U1.MGMT","MAP.PAYROLL.U2.MGMT","MAP.PAYROLL.INSOLV.MGMT","MAP.PAYROLL.BG.MGMT","MAP.CAPEX.PPL.EQUIP.MGMT","MAP.COST.RC.PPL.SW.MGMT","MAP.COST.PPL.RECRUIT.MGMT","MAP.DEPR.IT.MGMT"],"evidence":{"provenance":"IA","source_ids":["SRC.S2.P01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contract"}},{"person_id":"P02","title":"CTO, founder, managing director","cost_centre":"ENG","country":"DE","start_month":1,"end_month":null,"fte":1,"founder":true,"salary_base_year":2026,"annual_salary_eur_2026":63000,"annual_raise_fraction":0.035,"sv_status":"exempt_managing_shareholder","recruiting":"none","equipment_eur":2500,"software_eur_month":450,"salary_events":[{"event_id":"P02.SEED","trigger":{"type":"funding_event","event_id":"SEED"},"annual_salary_eur_2026":85000},{"event_id":"P02.A","trigger":{"type":"funding_event","event_id":"SERIES_A"},"annual_salary_eur_2026":115000}],"status_events":[{"event_id":"P02.EMPLOYEE","trigger":{"type":"funding_event","event_id":"SERIES_A"},"sv_status":"employee"}],"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contract"}},{"person_id":"P03","title":"Senior backend engineer","cost_centre":"ENG","country":"DE","start_month":1,"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contract"}},{"person_id":"P04","title":"Senior backend engineer","cost_centre":"ENG","country":"DE","start_month":2,"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contract"}},{"person_id":"P05","title":"Mobile engineer","cost_centre":"ENG","country":"DE","start_month":3,"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contract"}},{"person_id":"P06","title":"Head of compliance","cost_centre":"COMP","country":"DE","start_month":4,"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06","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contract"}},{"person_id":"P07","title":"Product designer","cost_centre":"PROD","country":"DE","start_month":4,"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PROD","MAP.PAYROLL.RV.PROD","MAP.PAYROLL.AV.PROD","MAP.PAYROLL.KV.PROD","MAP.PAYROLL.PV.PROD","MAP.PAYROLL.U1.PROD","MAP.PAYROLL.U2.PROD","MAP.PAYROLL.INSOLV.PROD","MAP.PAYROLL.BG.PROD","MAP.CAPEX.PPL.EQUIP.PROD","MAP.COST.RC.PPL.SW.PROD","MAP.COST.PPL.RECRUIT.PROD","MAP.DEPR.IT.PROD"],"evidence":{"provenance":"IA","source_ids":["SRC.S2.P07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contract"}},{"person_id":"P08","title":"Frontend engineer","cost_centre":"ENG","country":"DE","start_month":5,"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08","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contract"}},{"person_id":"P10","title":"Performance-marketing manager","cost_centre":"MKT","country":"DE","start_month":8,"end_month":null,"fte":1,"founder":false,"salary_base_year":2026,"annual_salary_eur_2026":60000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10","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contract"}},{"person_id":"P11","title":"Community and trader-relations manager","cost_centre":"MKT","country":"DE","start_month":8,"end_month":null,"fte":1,"founder":false,"salary_base_year":2026,"annual_salary_eur_2026":50000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contract"}},{"person_id":"P12","title":"AML officer","cost_centre":"COMP","country":"DE","start_month":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12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contract"}},{"person_id":"P13","title":"DevOps / SRE","cost_centre":"ENG","country":"DE","start_month":9,"end_month":null,"fte":1,"founder":false,"salary_base_year":2026,"annual_salary_eur_2026":82000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13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contract"}},{"person_id":"P14","title":"Customer-support lead","cost_centre":"SUP","country":"DE","start_month":10,"end_month":null,"fte":1,"founder":false,"salary_base_year":2026,"annual_salary_eur_2026":45000,"annual_raise_fraction":0.035,"sv_status":"employee","recruiting":"blended","equipment_eur":2500,"software_eur_month":450,"salary_events":[],"status_events":[],"fte_events":[],"classification":{"recurrence":"recurring","commitment":"committed","behaviour":"fixed"},"mapping_ids":["MAP.PAYROLL.SALARY.SUP","MAP.PAYROLL.RV.SUP","MAP.PAYROLL.AV.SUP","MAP.PAYROLL.KV.SUP","MAP.PAYROLL.PV.SUP","MAP.PAYROLL.U1.SUP","MAP.PAYROLL.U2.SUP","MAP.PAYROLL.INSOLV.SUP","MAP.PAYROLL.BG.SUP","MAP.CAPEX.PPL.EQUIP.SUP","MAP.COST.RC.PPL.SW.SUP","MAP.COST.PPL.RECRUIT.SUP","MAP.DEPR.IT.SUP"],"evidence":{"provenance":"IA","source_ids":["SRC.S2.P14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contract"}},{"person_id":"P17","title":"Finance manager","cost_centre":"FIN","country":"DE","start_month":13,"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FIN","MAP.PAYROLL.RV.FIN","MAP.PAYROLL.AV.FIN","MAP.PAYROLL.KV.FIN","MAP.PAYROLL.PV.FIN","MAP.PAYROLL.U1.FIN","MAP.PAYROLL.U2.FIN","MAP.PAYROLL.INSOLV.FIN","MAP.PAYROLL.BG.FIN","MAP.CAPEX.PPL.EQUIP.FIN","MAP.COST.RC.PPL.SW.FIN","MAP.COST.PPL.RECRUIT.FIN","MAP.DEPR.IT.FIN"],"evidence":{"provenance":"IA","source_ids":["SRC.S2.P17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contract"}},{"person_id":"P23","title":"Risk manager","cost_centre":"COMP","country":"DE","start_month":19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23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contract"}},{"person_id":"P25","title":"B2B sales manager","cost_centre":"SALES","country":"DE","start_month":24,"end_month":null,"fte":1,"founder":false,"salary_base_year":2026,"annual_salary_eur_2026":65000,"annual_raise_fraction":0.035,"sv_status":"employee","recruiting":"blended","equipment_eur":2500,"software_eur_month":450,"salary_events":[],"status_events":[],"fte_events":[],"classification":{"recurrence":"recurring","commitment":"committed","behaviour":"fixed"},"mapping_ids":["MAP.PAYROLL.SALARY.SALES","MAP.PAYROLL.RV.SALES","MAP.PAYROLL.AV.SALES","MAP.PAYROLL.KV.SALES","MAP.PAYROLL.PV.SALES","MAP.PAYROLL.U1.SALES","MAP.PAYROLL.U2.SALES","MAP.PAYROLL.INSOLV.SALES","MAP.PAYROLL.BG.SALES","MAP.CAPEX.PPL.EQUIP.SALES","MAP.COST.RC.PPL.SW.SALES","MAP.COST.PPL.RECRUIT.SALES","MAP.DEPR.IT.SALES"],"evidence":{"provenance":"IA","source_ids":["SRC.S2.P25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contract"}}]},"opex_lines":{"meta":{"schema_version":"Kit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13.10.2026","data_version":"CR02-2026-10-13-v1","version":"budget","scenario":"all","currency":"EUR","model_start":"2027-01-01","horizon_months":60,"cutoff_date":null,"frozen_on":"2026-10-13","fictional":true},"lines":[{"line_id":"OPX.DESK","label":"Coworking while current FTE is at most 30","owner_schedule":"Opex","output_row_id":"OPX.DESK","nature":"operating_expense","cost_centre":"CORP","account_id":"GL.OPEX.OPX.DESK","mapping_id":"MAP.COST.OPX.DESK","vendor_id":"UNKNOWN_FORECAST","stream":"CORPORATE","driver":"SCHEDULE","amount_input_id":"OPX.DESK","unit":"EUR_per_person","price_basis":"net","start_month":1,"end_month":null,"activation":"calendar","annual_indexation_fraction":0,"tax_code":"DE_IN19","invoice_rule":"service_month","payment_rule":"next_month","classification":{"recurrence":"recurring","commitment":"committed","behaviour":"fixed"},"gewst_class":"property_rent","prudential_deduction_category":"none","contingency_included":true,"evidence":{"provenance":"IA","source_ids":["SRC.S2.OPX.DESK","SRC.GC.SECTION_5","SRC.S5.R-025"],"rationale":"All scenarios inherit this cost line and resolve OPX.DESK through its explicit scenario rule. Calculation rule R-025 supplies the complete formula, units and timing. This inventory never adds a second posting to its named owner.","policy_ids":["P05"],"checked_on":"2026-10-12","verify":true,"owner":"Model author","refresh_trigger":"New model release"}},{"line_id":"OPX.OFFICE","label":"Office at 590 EUR per current FTE above 30","owner_schedule":"Opex","output_row_id":"OPX.OFFICE","nature":"operating_expense","cost_centre":"CORP","account_id":"GL.OPEX.OPX.OFFICE","mapping_id":"MAP.COST.OPX.OFFICE","vendor_id":"UNKNOWN_FORECAST","stream":"CORPORATE","driver":"PER_FTE","amount_input_id":"OPX.OFFICE","unit":"EUR_per_person","price_basis":"net","start_month":1,"end_month":null,"activation":"fte_gt_30","annual_indexation_fraction":0,"tax_code":"DE_IN19","invoice_rule":"service_month","payment_rule":"next_month","classification":{"recurrence":"recurring","commitment":"committed","behaviour":"fixed"},"gewst_class":"property_rent","prudential_deduction_category":"none","contingency_included":true,"evidence":{"provenance":"IA","source_ids":["SRC.S2.OPX.OFFICE","SRC.GC.SECTION_5","SRC.S5.R-025"],"rationale":"All scenarios inherit this cost line and resolve OPX.OFFICE through its explicit scenario rule. Calculation rule R-025 supplies the complete formula, units and timing. This inventory never adds a second posting to its named owner.","policy_ids":["P05"],"checked_on":"2026-10-12","verify":true,"owner":"Model author","refresh_trigger":"New model release"}},{"line_id":"OPX.FITOUT","label":"One fit-out when FTE first exceeds 30","owner_schedule":"Capex","output_row_id":"CAP.FITOUT_ADDITIONS","nature":"capex","cost_centre":"CORP","account_id":"GL.ASSET.FITOUT","mapping_id":"MAP.CAPEX.OPX.FITOUT","vendor_id":"UNKNOWN_FORECAST","stream":"CORPORATE","driver":"SCHEDULE","amount_input_id":"OPX.FITOUT","unit":"EUR","price_basis":"net","start_month":1,"end_month":null,"activation":"fte_gt_30","annual_indexation_fraction":0,"tax_code":"DE_IN19","invoice_rule":"event_month","payment_rule":"next_month","classification":{"recurrence":"one_off","commitment":"committed","behaviour":"fixed"},"gewst_class":"none","prudential_deduction_category":"none","contingency_included":false,"evidence":{"provenance":"IA","source_ids":["SRC.S2.OPX.FITOUT","SRC.S5.R-029"],"rationale":"All scenarios inherit this cost line and resolve OPX.FITOUT through its explicit scenario rule. Calculation rule R-029 supplies the complete formula, units and timing. This inventory never adds a second posting to its named owner.","policy_ids":["P05"],"checked_on":"2026-10-12","verify":true,"owner":"Model author","refresh_trigger":"New model release"}},{"line_id":"OPX.BRAND","label":"Brand and public relations by calendar month","owner_schedule":"Opex","output_row_id":"OPX.BRAND","nature":"operating_expense","cost_centre":"MKT","account_id":"GL.OPEX.OPX.BRAND","mapping_id":"MAP.COST.OPX.BRAND","vendor_id":"UNKNOWN_FORECAST","stream":"CORPORATE","driver":"PROFILE","amount_input_id":"OPX.BRAND","unit":"EUR_per_month","price_basis":"net","start_month":1,"end_month":null,"activation":"launch","annual_indexation_fraction":0,"tax_code":"DE_IN19","invoice_rule":"service_month","payment_rule":"next_month","classification":{"recurrence":"recurring","commitment":"discretionary","behaviour":"fixed"},"gewst_class":"none","prudential_deduction_category":"none","contingency_included":false,"evidence":{"provenance":"IA","source_ids":["SRC.S2.OPX.BRAND","SRC.S5.R-025"],"rationale":"All scenarios inherit this cost line and resolve OPX.BRAND through its explicit scenario rule. Calculation rule R-025 supplies the complete formula, units and timing. This inventory never adds a second posting to its named owner.","policy_ids":["P05"],"checked_on":"2026-10-12","verify":true,"owner":"Model author","refresh_trigger":"New model release"}},{"line_id":"OPX.CONTEST","label":"Community lead-trader contests","owner_schedule":"Opex","output_row_id":"OPX.CONTEST","nature":"operating_expense","cost_centre":"MKT","account_id":"GL.OPEX.OPX.CONTEST","mapping_id":"MAP.COST.OPX.CONTEST","vendor_id":"UNKNOWN_FORECAST","stream":"CORPORATE","driver":"FIXED","amount_input_id":"OPX.CONTEST","unit":"EUR","price_basis":"net","start_month":1,"end_month":null,"activation":"launch","annual_indexation_fraction":0,"tax_code":"NONE","invoice_rule":"service_month","payment_rule":"next_month","classification":{"recurrence":"recurring","commitment":"discretionary","behaviour":"fixed"},"gewst_class":"none","prudential_deduction_category":"none","contingency_included":false,"evidence":{"provenance":"IA","source_ids":["SRC.S2.OPX.CONTEST","SRC.S5.R-025"],"rationale":"All scenarios inherit this cost line and resolve OPX.CONTEST through its explicit scenario rule. Calculation rule R-025 supplies the complete formula, units and timing. This inventory never adds a second posting to its named owner.","policy_ids":["P05"],"checked_on":"2026-10-12","verify":true,"owner":"Model author","refresh_trigger":"New model release"}},{"line_id":"OPX.REFERRAL","label":"Referral bonuses, both sides","owner_schedule":"Opex","output_row_id":"OPX.REFERRAL","nature":"operating_expense","cost_centre":"MKT","account_id":"GL.OPEX.OPX.REFERRAL","mapping_id":"MAP.COST.OPX.REFERRAL","vendor_id":"UNKNOWN_FORECAST","stream":"CORPORATE","driver":"SCHEDULE","amount_input_id":"OPX.REFERRAL","unit":"EUR","price_basis":"net","start_month":1,"end_month":null,"activation":"launch","annual_indexation_fraction":0,"tax_code":"NONE","invoice_rule":"service_month","payment_rule":"next_month","classification":{"recurrence":"recurring","commitment":"discretionary","behaviour":"variable"},"gewst_class":"none","prudential_deduction_category":"none","contingency_included":false,"evidence":{"provenance":"IA","source_ids":["SRC.S2.OPX.REFERRAL","SRC.S5.R-025"],"rationale":"All scenarios inherit this cost line and resolve OPX.REFERRAL through its explicit scenario rule. Calculation rule R-025 supplies the complete formula, units and timing. This inventory never adds a second posting to its named owner.","policy_ids":["P05"],"checked_on":"2026-10-12","verify":true,"owner":"Model author","refresh_trigger":"New model release"}},{"line_id":"OPX.BOOKKEEP","label":"Bookkeeping, payroll administration and fractional CFO/HR services","owner_schedule":"Opex","output_row_id":"OPX.BOOKKEEP","nature":"operating_expense","cost_centre":"FIN","account_id":"GL.OPEX.OPX.BOOKKEEP","mapping_id":"MAP.COST.OPX.BOOKKEEP","vendor_id":"UNKNOWN_FORECAST","stream":"CORPORATE","driver":"PROFILE","amount_input_id":"OPX.BOOKKEEP","unit":"EUR_per_month","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BOOKKEEP","SRC.GC.SECTION_6","SRC.S5.R-025"],"rationale":"All scenarios inherit this cost line and resolve OPX.BOOKKEEP through its explicit scenario rule. Calculation rule R-025 supplies the complete formula, units and timing. This inventory never adds a second posting to its named owner.","policy_ids":["P05"],"checked_on":"2026-10-12","verify":true,"owner":"Model author","refresh_trigger":"New model release"}},{"line_id":"OPX.PAYROLL","label":"Payroll service per current FTE","owner_schedule":"Opex","output_row_id":"OPX.PAYROLL","nature":"operating_expense","cost_centre":"FIN","account_id":"GL.OPEX.OPX.PAYROLL","mapping_id":"MAP.COST.OPX.PAYROLL","vendor_id":"UNKNOWN_FORECAST","stream":"CORPORATE","driver":"PER_FTE","amount_input_id":"OPX.PAYROLL","unit":"EUR_per_person","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PAYROLL","SRC.GC.SECTION_6","SRC.S5.R-025"],"rationale":"All scenarios inherit this cost line and resolve OPX.PAYROLL through its explicit scenario rule. Calculation rule R-025 supplies the complete formula, units and timing. This inventory never adds a second posting to its named owner.","policy_ids":["P05"],"checked_on":"2026-10-12","verify":true,"owner":"Model author","refresh_trigger":"New model release"}},{"line_id":"OPX.ACCOUNTS","label":"December accounts accrual; following March invoice/payment","owner_schedule":"Opex","output_row_id":"OPX.ACCOUNTS","nature":"operating_expense","cost_centre":"FIN","account_id":"GL.OPEX.OPX.ACCOUNTS","mapping_id":"MAP.ACCOUNTS.ACCRUE","vendor_id":"UNKNOWN_FORECAST","stream":"CORPORATE","driver":"SCHEDULE","amount_input_id":"OPX.ACCOUNTS","unit":"EUR_per_month","price_basis":"net","start_month":1,"end_month":null,"activation":"calendar","annual_indexation_fraction":0,"tax_code":"DE_IN19","invoice_rule":"march_after_december","payment_rule":"march_after_december","classification":{"recurrence":"recurring","commitment":"committed","behaviour":"fixed"},"gewst_class":"none","prudential_deduction_category":"none","contingency_included":true,"evidence":{"provenance":"IA","source_ids":["SRC.S2.OPX.ACCOUNTS","SRC.GC.SECTION_6","SRC.S5.R-026"],"rationale":"All scenarios inherit this cost line and resolve OPX.ACCOUNTS through its explicit scenario rule. Calculation rule R-026 supplies the complete formula, units and timing. This inventory never adds a second posting to its named owner.","policy_ids":["P05"],"checked_on":"2026-10-12","verify":true,"owner":"Model author","refresh_trigger":"New model release"}},{"line_id":"OPX.FOUNDING.REGISTER","label":"Founding register fee component","owner_schedule":"Opex","output_row_id":"OPX.FOUNDING.REGISTER","nature":"operating_expense","cost_centre":"FIN","account_id":"GL.OPEX.OPX.FOUNDING.REGISTER","mapping_id":"MAP.COST.OPX.FOUNDING.REGISTER","vendor_id":"UNKNOWN_FORECAST","stream":"CORPORATE","driver":"SCHEDULE","amount_input_id":"X.FOUNDING_REGISTER_GROSS","unit":"EUR","price_basis":"net","start_month":1,"end_month":1,"activation":"calendar","annual_indexation_fraction":0,"tax_code":"NONE","invoice_rule":"event_month","payment_rule":"next_month","classification":{"recurrence":"one_off","commitment":"committed","behaviour":"fixed"},"gewst_class":"none","prudential_deduction_category":"none","contingency_included":true,"evidence":{"provenance":"IA","source_ids":["SRC.T03","SRC.S5.R-050","SRC.S5.R-026"],"rationale":"All scenarios inherit this cost line and resolve X.FOUNDING_REGISTER_GROSS through its explicit scenario rule. Calculation rule R-026 supplies the complete formula, units and timing. This inventory never adds a second posting to its named owner.","policy_ids":["P05"],"checked_on":"2026-10-12","verify":true,"owner":"Model author","refresh_trigger":"New model release"}},{"line_id":"OPX.FOUNDING.NOTARY","label":"Founding notary: total founding gross less register","owner_schedule":"Opex","output_row_id":"OPX.FOUNDING.NOTARY","nature":"operating_expense","cost_centre":"FIN","account_id":"GL.OPEX.OPX.FOUNDING.NOTARY","mapping_id":"MAP.COST.OPX.FOUNDING.NOTARY","vendor_id":"UNKNOWN_FORECAST","stream":"CORPORATE","driver":"SCHEDULE","amount_input_id":"OPX.FOUNDING","unit":"EUR","price_basis":"gross","start_month":1,"end_month":1,"activation":"calendar","annual_indexation_fraction":0,"tax_code":"DE_IN19","invoice_rule":"event_month","payment_rule":"next_month","classification":{"recurrence":"one_off","commitment":"committed","behaviour":"fixed"},"gewst_class":"none","prudential_deduction_category":"none","contingency_included":true,"evidence":{"provenance":"IA","source_ids":["SRC.S2.OPX.FOUNDING","SRC.GC.SECTION_6","SRC.S5.R-026"],"rationale":"All scenarios inherit this cost line and resolve OPX.FOUNDING through its explicit scenario rule. Calculation rule R-026 supplies the complete formula, units and timing. This inventory never adds a second posting to its named owner.","policy_ids":["P05"],"checked_on":"2026-10-12","verify":true,"owner":"Model author","refresh_trigger":"New model release"}},{"line_id":"OPX.IHK","label":"Annual chamber, filing and register allowance / 12","owner_schedule":"Opex","output_row_id":"OPX.IHK","nature":"operating_expense","cost_centre":"CORP","account_id":"GL.OPEX.OPX.IHK","mapping_id":"MAP.COST.OPX.IHK","vendor_id":"UNKNOWN_FORECAST","stream":"CORPORATE","driver":"SCHEDULE","amount_input_id":"OPX.IHK","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HK","SRC.GC.SECTION_6","SRC.S5.R-025"],"rationale":"All scenarios inherit this cost line and resolve OPX.IHK through its explicit scenario rule. Calculation rule R-025 supplies the complete formula, units and timing. This inventory never adds a second posting to its named owner.","policy_ids":["P05"],"checked_on":"2026-10-12","verify":true,"owner":"Model author","refresh_trigger":"New model release"}},{"line_id":"OPX.INS_PRE","label":"Pre-licence insurance until month before resolved licence","owner_schedule":"Opex","output_row_id":"OPX.INS_PRE","nature":"operating_expense","cost_centre":"CORP","account_id":"GL.OPEX.OPX.INS_PRE","mapping_id":"MAP.COST.OPX.INS_PRE","vendor_id":"UNKNOWN_FORECAST","stream":"CORPORATE","driver":"SCHEDULE","amount_input_id":"OPX.INS_PRE","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NS_PRE","SRC.GC.SECTION_6","SRC.S5.R-025"],"rationale":"All scenarios inherit this cost line and resolve OPX.INS_PRE through its explicit scenario rule. Calculation rule R-025 supplies the complete formula, units and timing. This inventory never adds a second posting to its named owner.","policy_ids":["P05"],"checked_on":"2026-10-12","verify":true,"owner":"Model author","refresh_trigger":"New model release"}},{"line_id":"OPX.ROUND_COSTS.SEED","label":"SEED round legal and notary costs","owner_schedule":"Opex","output_row_id":"OPX.ROUND_COSTS.SEED","nature":"operating_expense","cost_centre":"FIN","account_id":"GL.OPEX.OPX.ROUND_COSTS.SEED","mapping_id":"MAP.COST.OPX.ROUND_COSTS.SEED","vendor_id":"UNKNOWN_FORECAST","stream":"CORPORATE","driver":"SCHEDULE","amount_input_id":"OPX.ROUND_COSTS.SEED","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OPX.ROUND_COSTS.SEED through its explicit scenario rule. Calculation rule R-026 supplies the complete formula, units and timing. This inventory never adds a second posting to its named owner.","policy_ids":["P05"],"checked_on":"2026-10-12","verify":true,"owner":"Model author","refresh_trigger":"New model release"}},{"line_id":"OPX.ROUND_COSTS.A","label":"A round legal and notary costs","owner_schedule":"Opex","output_row_id":"OPX.ROUND_COSTS.A","nature":"operating_expense","cost_centre":"FIN","account_id":"GL.OPEX.OPX.ROUND_COSTS.A","mapping_id":"MAP.COST.OPX.ROUND_COSTS.A","vendor_id":"UNKNOWN_FORECAST","stream":"CORPORATE","driver":"SCHEDULE","amount_input_id":"OPX.ROUND_COSTS.A","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OPX.ROUND_COSTS.A through its explicit scenario rule. Calculation rule R-026 supplies the complete formula, units and timing. This inventory never adds a second posting to its named owner.","policy_ids":["P05"],"checked_on":"2026-10-12","verify":true,"owner":"Model author","refresh_trigger":"New model release"}},{"line_id":"OPX.MISC","label":"Travel, bank and miscellaneous costs","owner_schedule":"Opex","output_row_id":"OPX.MISC","nature":"operating_expense","cost_centre":"CORP","account_id":"GL.OPEX.OPX.MISC","mapping_id":"MAP.COST.OPX.MISC","vendor_id":"UNKNOWN_FORECAST","stream":"CORPORATE","driver":"FIXED","amount_input_id":"OPX.MISC","unit":"EUR","price_basis":"net","start_month":1,"end_month":null,"activation":"calendar","annual_indexation_fraction":0,"tax_code":"DE_IN19","invoice_rule":"service_month","payment_rule":"next_month","classification":{"recurrence":"recurring","commitment":"discretionary","behaviour":"fixed"},"gewst_class":"none","prudential_deduction_category":"none","contingency_included":true,"evidence":{"provenance":"IA","source_ids":["SRC.S2.OPX.MISC","SRC.S5.R-025"],"rationale":"All scenarios inherit this cost line and resolve OPX.MISC through its explicit scenario rule. Calculation rule R-025 supplies the complete formula, units and timing. This inventory never adds a second posting to its named owner.","policy_ids":["P05"],"checked_on":"2026-10-12","verify":true,"owner":"Model author","refresh_trigger":"New model release"}},{"line_id":"OPX.CONTINGENCY","label":"Five percent of the eligible Opex base (calculation rule R-028)","owner_schedule":"Opex","output_row_id":"OPX.CONTINGENCY","nature":"operating_expense","cost_centre":"CORP","account_id":"GL.OPEX.OPX.CONTINGENCY","mapping_id":"MAP.COST.OPX.CONTINGENCY","vendor_id":"UNKNOWN_FORECAST","stream":"CORPORATE","driver":"SCHEDULE","amount_input_id":"OPX.CONTINGENCY","unit":"fraction","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OPX.CONTINGENCY","SRC.S5.R-028"],"rationale":"All scenarios inherit this cost line and resolve OPX.CONTINGENCY through its explicit scenario rule. Calculation rule R-028 supplies the complete formula, units and timing. This inventory never adds a second posting to its named owner.","policy_ids":["P05"],"checked_on":"2026-10-12","verify":true,"owner":"Model author","refresh_trigger":"New model release"}},{"line_id":"ACQ.SPEND","label":"Performance marketing","owner_schedule":"Opex","output_row_id":"OPX.MARKETING","nature":"operating_expense","cost_centre":"MKT","account_id":"GL.OPEX.ACQ.SPEND","mapping_id":"MAP.COST.ACQ.SPEND","vendor_id":"UNKNOWN_FORECAST","stream":"CORPORATE","driver":"PROFILE","amount_input_id":"ACQ.SPEND","unit":"EUR_per_month","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ACQ.SPEND","SRC.S5.R-025"],"rationale":"All scenarios inherit this cost line and resolve ACQ.SPEND through its explicit scenario rule. Calculation rule R-025 supplies the complete formula, units and timing. This inventory never adds a second posting to its named owner.","policy_ids":["P05"],"checked_on":"2026-10-12","verify":true,"owner":"Model author","refresh_trigger":"New model release"}},{"line_id":"PPL.SW","label":"Employee software and AI tools per active FTE","owner_schedule":"Opex","output_row_id":"OPX.SOFTWARE","nature":"operating_expense","cost_centre":"CORP","account_id":"GL.OPEX.PPL.SW","mapping_id":"MAP.COST.RC.PPL.SW","vendor_id":"UNKNOWN_FORECAST","stream":"CORPORATE","driver":"SCHEDULE","amount_input_id":"PPL.SW","unit":"EUR_per_month","price_basis":"net","start_month":1,"end_month":null,"activation":"calendar","annual_indexation_fraction":0,"tax_code":"RC_IN19","invoice_rule":"service_month","payment_rule":"next_month","classification":{"recurrence":"recurring","commitment":"committed","behaviour":"fixed"},"gewst_class":"licence","prudential_deduction_category":"none","contingency_included":true,"evidence":{"provenance":"IA","source_ids":["SRC.S2.PPL.SW","SRC.GC.SECTION_5","SRC.S5.R-024"],"rationale":"All scenarios inherit this cost line and resolve PPL.SW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publication"}},{"line_id":"PPL.RECRUIT","label":"Blended recruitment on original nonfounder hire","owner_schedule":"Opex","output_row_id":"OPX.RECRUIT","nature":"operating_expense","cost_centre":"CORP","account_id":"GL.OPEX.PPL.RECRUIT","mapping_id":"MAP.COST.PPL.RECRUIT","vendor_id":"UNKNOWN_FORECAST","stream":"CORPORATE","driver":"SCHEDULE","amount_input_id":"PPL.RECRUIT.AGENCY_SHARE","unit":"fraction","price_basis":"net","start_month":1,"end_month":null,"activation":"hire","annual_indexation_fraction":0,"tax_code":"DE_IN19","invoice_rule":"service_month","payment_rule":"next_month","classification":{"recurrence":"one_off","commitment":"committed","behaviour":"variable"},"gewst_class":"none","prudential_deduction_category":"none","contingency_included":true,"evidence":{"provenance":"IA","source_ids":["SRC.S2.PPL.RECRUIT","SRC.GC.SECTION_5","SRC.S5.R-024"],"rationale":"All scenarios inherit this cost line and resolve PPL.RECRUIT.AGENCY_SHARE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publication"}},{"line_id":"PPL.EQUIP","label":"IT equipment at original hire and 48-month replacement","owner_schedule":"Capex","output_row_id":"CAP.IT_ADDITIONS","nature":"capex","cost_centre":"CORP","account_id":"GL.ASSET.IT","mapping_id":"MAP.CAPEX.PPL.EQUIP","vendor_id":"UNKNOWN_FORECAST","stream":"CORPORATE","driver":"SCHEDULE","amount_input_id":"PPL.EQUIP","unit":"EUR_per_person","price_basis":"net","start_month":1,"end_month":null,"activation":"hire","annual_indexation_fraction":0,"tax_code":"DE_IN19","invoice_rule":"event_month","payment_rule":"next_month","classification":{"recurrence":"one_off","commitment":"committed","behaviour":"fixed"},"gewst_class":"none","prudential_deduction_category":"none","contingency_included":false,"evidence":{"provenance":"IA","source_ids":["SRC.S2.PPL.EQUIP","SRC.GC.SECTION_5","SRC.S5.R-029"],"rationale":"All scenarios inherit this cost line and resolve PPL.EQUIP through its explicit scenario rule. Calculation rule R-029 supplies the complete formula, units and timing. This inventory never adds a second posting to its named owner.","policy_ids":["P05"],"checked_on":"2026-10-12","verify":true,"owner":"Model author","refresh_trigger":"November/December 2026 payroll publication"}},{"line_id":"COGS.PROCESSOR","label":"Web card percentage and fixed charge","owner_schedule":"COGS","output_row_id":"COGS.PROCESSOR","nature":"cost_of_revenue","cost_centre":"CORP","account_id":"GL.COGS.PROCESSOR","mapping_id":"MAP.R1.MONTHLY.WEB.DE","vendor_id":"CARD_PROCESSOR","stream":"CORPORATE","driver":"SCHEDULE","amount_input_id":"COGS.WEB_PCT","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WEB_PCT","SRC.RU.B6.1","SRC.S5.R-021"],"rationale":"All scenarios inherit this cost line and resolve COGS.WEB_PCT through its explicit scenario rule. Calculation rule R-021 supplies the complete formula, units and timing. This inventory never adds a second posting to its named owner.","policy_ids":["P03","P04","P05"],"checked_on":"2026-10-12","verify":true,"owner":"Model author","refresh_trigger":"New model release"}},{"line_id":"COGS.BILLING","label":"Web subscription billing","owner_schedule":"COGS","output_row_id":"COGS.BILLING","nature":"cost_of_revenue","cost_centre":"CORP","account_id":"GL.COGS.BILLING","mapping_id":"MAP.R1.MONTHLY.WEB.DE","vendor_id":"CARD_PROCESSOR","stream":"CORPORATE","driver":"SCHEDULE","amount_input_id":"COGS.BILLING","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BILLING","SRC.RU.B6.8","SRC.S5.R-021"],"rationale":"All scenarios inherit this cost line and resolve COGS.BILLING through its explicit scenario rule. Calculation rule R-021 supplies the complete formula, units and timing. This inventory never adds a second posting to its named owner.","policy_ids":["P03","P04","P05"],"checked_on":"2026-10-12","verify":true,"owner":"Model author","refresh_trigger":"New model release"}},{"line_id":"COGS.STORE","label":"R1 store commission","owner_schedule":"COGS","output_row_id":"SUB.STORE_FEE","nature":"cost_of_revenue","cost_centre":"CORP","account_id":"GL.COGS.STORE","mapping_id":"MAP.R1.STORE.MONTHLY.APPLE","vendor_id":"STORE_APPLE","stream":"R1","driver":"SCHEDULE","amount_input_id":"R1.STORE_FE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R1.STORE_FEE","SRC.RU.B6.13","SRC.RU.B6.19","SRC.S5.R-011"],"rationale":"All scenarios inherit this cost line and resolve R1.STORE_FEE through its explicit scenario rule. Calculation rule R-011 supplies the complete formula, units and timing. This inventory never adds a second posting to its named owner.","policy_ids":["P03","P04","P05"],"checked_on":"2026-10-12","verify":true,"owner":"Model author","refresh_trigger":"New model release"}},{"line_id":"COGS.TRADER","label":"Principal signal-provider service","owner_schedule":"COGS","output_row_id":"COPY.TRADER_EXPENSE","nature":"cost_of_revenue","cost_centre":"CORP","account_id":"GL.COGS.TRADER","mapping_id":"MAP.R2.TRADER","vendor_id":"SIGNAL_SUPPLIER","stream":"R2","driver":"SCHEDULE","amount_input_id":"R2.TRADER_SHARE","unit":"fraction","price_basis":"net","start_month":1,"end_month":null,"activation":"licence","annual_indexation_fraction":0,"tax_code":"TRADER_SMALL","invoice_rule":"service_month","payment_rule":"next_month","classification":{"recurrence":"recurring","commitment":"committed","behaviour":"variable"},"gewst_class":"none","prudential_deduction_category":"none","contingency_included":false,"evidence":{"provenance":"IA","source_ids":["SRC.S2.R2.TRADER_SHARE","SRC.RU.B9.21","SRC.RU.B9.20","SRC.S5.R-013"],"rationale":"All scenarios inherit this cost line and resolve R2.TRADER_SHARE through its explicit scenario rule. Calculation rule R-013 supplies the complete formula, units and timing. This inventory never adds a second posting to its named owner.","policy_ids":["P03","P04","P05"],"checked_on":"2026-10-12","verify":true,"owner":"Model author","refresh_trigger":"New model release"}},{"line_id":"COGS.CONNECT","label":"Four-component recipient payout charges","owner_schedule":"COGS","output_row_id":"COPY.CONNECT_FEE","nature":"cost_of_revenue","cost_centre":"CORP","account_id":"GL.COGS.CONNECT","mapping_id":"MAP.R2.PAYOUT","vendor_id":"CARD_PROCESSOR","stream":"R2","driver":"SCHEDULE","amount_input_id":"COGS.PAYOUT.ACCOUNT","unit":"EUR_per_person","price_basis":"net","start_month":1,"end_month":null,"activation":"licence","annual_indexation_fraction":0,"tax_code":"NONE","invoice_rule":"service_month","payment_rule":"same_month","classification":{"recurrence":"recurring","commitment":"committed","behaviour":"variable"},"gewst_class":"none","prudential_deduction_category":"none","contingency_included":false,"evidence":{"provenance":"IA","source_ids":["SRC.S2.COGS.PAYOUT","SRC.RU.B6.10","SRC.S5.R-015"],"rationale":"All scenarios inherit this cost line and resolve COGS.PAYOUT.ACCOUNT through its explicit scenario rule. Calculation rule R-015 supplies the complete formula, units and timing. This inventory never adds a second posting to its named owner.","policy_ids":["P03","P04","P05"],"checked_on":"2026-10-12","verify":true,"owner":"Model author","refresh_trigger":"New model release"}},{"line_id":"COGS.DISPUTE","label":"Dispute principal plus dispute fee","owner_schedule":"COGS","output_row_id":"COGS.DISPUTE","nature":"cost_of_revenue","cost_centre":"CORP","account_id":"GL.COGS.DISPUTE","mapping_id":"MAP.R1.MONTHLY.WEB.DE","vendor_id":"CARD_PROCESSOR","stream":"CORPORATE","driver":"SCHEDULE","amount_input_id":"COGS.CHARGEBACK.RAT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CHARGEBACK","SRC.S5.R-021"],"rationale":"All scenarios inherit this cost line and resolve COGS.CHARGEBACK.RATE through its explicit scenario rule. Calculation rule R-021 supplies the complete formula, units and timing. This inventory never adds a second posting to its named owner.","policy_ids":["P03","P04","P05"],"checked_on":"2026-10-12","verify":true,"owner":"Model author","refresh_trigger":"New model release"}},{"line_id":"COGS.FRAUD","label":"Separate incremental web fraud loss","owner_schedule":"COGS","output_row_id":"COGS.FRAUD","nature":"cost_of_revenue","cost_centre":"CORP","account_id":"GL.COGS.FRAUD","mapping_id":"MAP.R1.MONTHLY.WEB.DE","vendor_id":"CARD_PROCESSOR","stream":"CORPORATE","driver":"SCHEDULE","amount_input_id":"COGS.FRAUD","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FRAUD","SRC.S5.R-021"],"rationale":"All scenarios inherit this cost line and resolve COGS.FRAUD through its explicit scenario rule. Calculation rule R-021 supplies the complete formula, units and timing. This inventory never adds a second posting to its named owner.","policy_ids":["P03","P04","P05"],"checked_on":"2026-10-12","verify":true,"owner":"Model author","refresh_trigger":"New model release"}},{"line_id":"COGS.KYC_VARIABLE","label":"Kyc Variable","owner_schedule":"COGS","output_row_id":"COGS.KYC_VARIABLE","nature":"cost_of_revenue","cost_centre":"COMP","account_id":"GL.COGS.KYC_VARIABLE","mapping_id":"MAP.COST.RC.COGS.KYC_VARIABLE","vendor_id":"UNKNOWN_FORECAST","stream":"CORPORATE","driver":"SCHEDULE","amount_input_id":"COGS.KYC.UNIT_USD","unit":"USD_per_check","price_basis":"net","start_month":1,"end_month":null,"activation":"licence","annual_indexation_fraction":0,"tax_code":"RC_IN19","invoice_rule":"service_month","payment_rule":"next_month","classification":{"recurrence":"recurring","commitment":"committed","behaviour":"variable"},"gewst_class":"none","prudential_deduction_category":"none","contingency_included":false,"evidence":{"provenance":"IA","source_ids":["SRC.S2.COGS.KYC","SRC.RU.B5.2","SRC.S5.R-020"],"rationale":"All scenarios inherit this cost line and resolve COGS.KYC.UNIT_USD through its explicit scenario rule. Calculation rule R-020 supplies the complete formula, units and timing. This inventory never adds a second posting to its named owner.","policy_ids":["P03","P05"],"checked_on":"2026-10-12","verify":true,"owner":"Model author","refresh_trigger":"New model release"}},{"line_id":"COGS.KYC_MINIMUM","label":"Kyc Minimum","owner_schedule":"COGS","output_row_id":"COGS.KYC_MINIMUM","nature":"cost_of_revenue","cost_centre":"COMP","account_id":"GL.COGS.KYC_MINIMUM","mapping_id":"MAP.COST.RC.COGS.KYC_MINIMUM","vendor_id":"UNKNOWN_FORECAST","stream":"CORPORATE","driver":"SCHEDULE","amount_input_id":"COGS.KYC.MIN_USD","unit":"USD","price_basis":"net","start_month":1,"end_month":null,"activation":"licence","annual_indexation_fraction":0,"tax_code":"RC_IN19","invoice_rule":"service_month","payment_rule":"next_month","classification":{"recurrence":"recurring","commitment":"committed","behaviour":"fixed"},"gewst_class":"none","prudential_deduction_category":"none","contingency_included":false,"evidence":{"provenance":"IA","source_ids":["SRC.S2.COGS.KYC","SRC.RU.B5.2","SRC.S5.R-020"],"rationale":"All scenarios inherit this cost line and resolve COGS.KYC.MIN_USD through its explicit scenario rule. Calculation rule R-020 supplies the complete formula, units and timing. This inventory never adds a second posting to its named owner.","policy_ids":["P03","P05"],"checked_on":"2026-10-12","verify":true,"owner":"Model author","refresh_trigger":"New model release"}},{"line_id":"COGS.CLOUD_FIXED","label":"Cloud Fixed","owner_schedule":"COGS","output_row_id":"COGS.CLOUD_FIXED","nature":"cost_of_revenue","cost_centre":"ENG","account_id":"GL.COGS.CLOUD_FIXED","mapping_id":"MAP.COST.RC.COGS.CLOUD_FIXED","vendor_id":"UNKNOWN_FORECAST","stream":"CORPORATE","driver":"SCHEDULE","amount_input_id":"COGS.CLOUD.BASE","unit":"EUR_per_month","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CLOUD","SRC.S5.R-020"],"rationale":"All scenarios inherit this cost line and resolve COGS.CLOUD.BASE through its explicit scenario rule. Calculation rule R-020 supplies the complete formula, units and timing. This inventory never adds a second posting to its named owner.","policy_ids":["P03","P05"],"checked_on":"2026-10-12","verify":true,"owner":"Model author","refresh_trigger":"New model release"}},{"line_id":"COGS.CLOUD_VARIABLE","label":"Cloud Variable","owner_schedule":"COGS","output_row_id":"COGS.CLOUD_VARIABLE","nature":"cost_of_revenue","cost_centre":"ENG","account_id":"GL.COGS.CLOUD_VARIABLE","mapping_id":"MAP.COST.RC.COGS.CLOUD_VARIABLE","vendor_id":"UNKNOWN_FORECAST","stream":"CORPORATE","driver":"SCHEDULE","amount_input_id":"COGS.CLOUD.VARIABLE","unit":"EUR_per_user","price_basis":"net","start_month":1,"end_month":null,"activation":"launch","annual_indexation_fraction":0,"tax_code":"RC_IN19","invoice_rule":"service_month","payment_rule":"next_month","classification":{"recurrence":"recurring","commitment":"committed","behaviour":"variable"},"gewst_class":"none","prudential_deduction_category":"none","contingency_included":false,"evidence":{"provenance":"IA","source_ids":["SRC.S2.COGS.CLOUD","SRC.S5.R-020"],"rationale":"All scenarios inherit this cost line and resolve COGS.CLOUD.VARIABLE through its explicit scenario rule. Calculation rule R-020 supplies the complete formula, units and timing. This inventory never adds a second posting to its named owner.","policy_ids":["P03","P05"],"checked_on":"2026-10-12","verify":true,"owner":"Model author","refresh_trigger":"New model release"}},{"line_id":"COGS.MDATA","label":"Mdata","owner_schedule":"COGS","output_row_id":"COGS.MDATA","nature":"cost_of_revenue","cost_centre":"ENG","account_id":"GL.COGS.MDATA","mapping_id":"MAP.COST.RC.COGS.MDATA","vendor_id":"UNKNOWN_FORECAST","stream":"CORPORATE","driver":"SCHEDULE","amount_input_id":"COGS.MDATA","unit":"USD","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MDATA","SRC.RU.B7.5","SRC.S5.R-020"],"rationale":"All scenarios inherit this cost line and resolve COGS.MDATA through its explicit scenario rule. Calculation rule R-020 supplies the complete formula, units and timing. This inventory never adds a second posting to its named owner.","policy_ids":["P03","P05"],"checked_on":"2026-10-12","verify":true,"owner":"Model author","refresh_trigger":"New model release"}},{"line_id":"COGS.SUPPORT","label":"Support","owner_schedule":"COGS","output_row_id":"COGS.SUPPORT","nature":"cost_of_revenue","cost_centre":"SUP","account_id":"GL.COGS.SUPPORT","mapping_id":"MAP.COST.COGS.SUPPORT","vendor_id":"UNKNOWN_FORECAST","stream":"CORPORATE","driver":"SCHEDULE","amount_input_id":"COGS.SUPPORT.CONTACTS_PER_1000","unit":"count","price_basis":"net","start_month":1,"end_month":null,"activation":"launch","annual_indexation_fraction":0,"tax_code":"DE_IN19","invoice_rule":"service_month","payment_rule":"next_month","classification":{"recurrence":"recurring","commitment":"committed","behaviour":"variable"},"gewst_class":"none","prudential_deduction_category":"none","contingency_included":false,"evidence":{"provenance":"IA","source_ids":["SRC.S2.COGS.SUPPORT","SRC.S5.R-020"],"rationale":"All scenarios inherit this cost line and resolve COGS.SUPPORT.CONTACTS_PER_1000 through its explicit scenario rule. Calculation rule R-020 supplies the complete formula, units and timing. This inventory never adds a second posting to its named owner.","policy_ids":["P03","P05"],"checked_on":"2026-10-12","verify":true,"owner":"Model author","refresh_trigger":"New model release"}},{"line_id":"REG.LEGAL_APP","label":"Regulatory legal app","owner_schedule":"Opex","output_row_id":"OPX.REG.LEGAL_APP","nature":"operating_expense","cost_centre":"COMP","account_id":"GL.OPEX.REG.LEGAL_APP","mapping_id":"MAP.COST.REG.LEGAL_APP","vendor_id":"UNKNOWN_FORECAST","stream":"CORPORATE","driver":"SCHEDULE","amount_input_id":"REG.LEGAL_APP","unit":"EUR","price_basis":"net","start_month":1,"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LEGAL_APP","SRC.RU.A3.20","SRC.S5.R-027"],"rationale":"All scenarios inherit this cost line and resolve REG.LEGAL_APP through its explicit scenario rule. Calculation rule R-027 supplies the complete formula, units and timing. This inventory never adds a second posting to its named owner.","policy_ids":["P05","P10"],"checked_on":"2026-10-12","verify":true,"owner":"Model author","refresh_trigger":"New model release"}},{"line_id":"REG.BAFIN_FEE","label":"Regulatory bafin fee","owner_schedule":"Opex","output_row_id":"OPX.REG.BAFIN_FEE","nature":"operating_expense","cost_centre":"COMP","account_id":"GL.OPEX.REG.BAFIN_FEE","mapping_id":"MAP.COST.REG.BAFIN_FEE","vendor_id":"UNKNOWN_FORECAST","stream":"CORPORATE","driver":"SCHEDULE","amount_input_id":"REG.BAFIN_FEE","unit":"EUR","price_basis":"net","start_month":1,"end_month":null,"activation":"licence","annual_indexation_fraction":0,"tax_code":"NONE","invoice_rule":"event_month","payment_rule":"same_month","classification":{"recurrence":"one_off","commitment":"committed","behaviour":"fixed"},"gewst_class":"none","prudential_deduction_category":"none","contingency_included":false,"evidence":{"provenance":"IA","source_ids":["SRC.S2.REG.BAFIN_FEE","SRC.RU.A3.10","SRC.RU.A3.13","SRC.S5.R-027"],"rationale":"All scenarios inherit this cost line and resolve REG.BAFIN_FEE through its explicit scenario rule. Calculation rule R-027 supplies the complete formula, units and timing. This inventory never adds a second posting to its named owner.","policy_ids":["P05","P10"],"checked_on":"2026-10-12","verify":true,"owner":"Model author","refresh_trigger":"New model release"}},{"line_id":"REG.DORA_SETUP","label":"Regulatory dora setup","owner_schedule":"Opex","output_row_id":"OPX.REG.DORA_SETUP","nature":"operating_expense","cost_centre":"COMP","account_id":"GL.OPEX.REG.DORA_SETUP","mapping_id":"MAP.COST.REG.DORA_SETUP","vendor_id":"UNKNOWN_FORECAST","stream":"CORPORATE","driver":"SCHEDULE","amount_input_id":"REG.DORA_SETUP","unit":"EUR","price_basis":"net","start_month":4,"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DORA_SETUP","SRC.RU.A4.13","SRC.RU.A4.16","SRC.S5.R-027"],"rationale":"All scenarios inherit this cost line and resolve REG.DORA_SETUP through its explicit scenario rule. Calculation rule R-027 supplies the complete formula, units and timing. This inventory never adds a second posting to its named owner.","policy_ids":["P05","P10"],"checked_on":"2026-10-12","verify":true,"owner":"Model author","refresh_trigger":"New model release"}},{"line_id":"REG.LEVY","label":"Regulatory levy","owner_schedule":"Opex","output_row_id":"OPX.REG.LEVY","nature":"operating_expense","cost_centre":"COMP","account_id":"GL.OPEX.REG.LEVY","mapping_id":"MAP.COST.REG.LEVY","vendor_id":"UNKNOWN_FORECAST","stream":"CORPORATE","driver":"SCHEDULE","amount_input_id":"REG.LEVY","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LEVY","SRC.RU.A3.15","SRC.S5.R-027"],"rationale":"All scenarios inherit this cost line and resolve REG.LEVY through its explicit scenario rule. Calculation rule R-027 supplies the complete formula, units and timing. This inventory never adds a second posting to its named owner.","policy_ids":["P05","P10"],"checked_on":"2026-10-12","verify":true,"owner":"Model author","refresh_trigger":"New model release"}},{"line_id":"REG.AUDIT","label":"Regulatory audit","owner_schedule":"Opex","output_row_id":"OPX.REG.AUDIT","nature":"operating_expense","cost_centre":"COMP","account_id":"GL.OPEX.REG.AUDIT","mapping_id":"MAP.COST.REG.AUDIT","vendor_id":"UNKNOWN_FORECAST","stream":"CORPORATE","driver":"SCHEDULE","amount_input_id":"REG.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AUDIT","SRC.RU.A4.18","SRC.RU.A4.19","SRC.S5.R-027"],"rationale":"All scenarios inherit this cost line and resolve REG.AUDIT through its explicit scenario rule. Calculation rule R-027 supplies the complete formula, units and timing. This inventory never adds a second posting to its named owner.","policy_ids":["P05","P10"],"checked_on":"2026-10-12","verify":true,"owner":"Model author","refresh_trigger":"New model release"}},{"line_id":"REG.INT_AUDIT","label":"Regulatory int audit","owner_schedule":"Opex","output_row_id":"OPX.REG.INT_AUDIT","nature":"operating_expense","cost_centre":"COMP","account_id":"GL.OPEX.REG.INT_AUDIT","mapping_id":"MAP.COST.REG.INT_AUDIT","vendor_id":"UNKNOWN_FORECAST","stream":"CORPORATE","driver":"SCHEDULE","amount_input_id":"REG.INT_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INT_AUDIT","SRC.RU.A4.3","SRC.S5.R-027"],"rationale":"All scenarios inherit this cost line and resolve REG.INT_AUDIT through its explicit scenario rule. Calculation rule R-027 supplies the complete formula, units and timing. This inventory never adds a second posting to its named owner.","policy_ids":["P05","P10"],"checked_on":"2026-10-12","verify":true,"owner":"Model author","refresh_trigger":"New model release"}},{"line_id":"REG.LEGAL_RUN","label":"Regulatory legal run","owner_schedule":"Opex","output_row_id":"OPX.REG.LEGAL_RUN","nature":"operating_expense","cost_centre":"COMP","account_id":"GL.OPEX.REG.LEGAL_RUN","mapping_id":"MAP.COST.REG.LEGAL_RUN","vendor_id":"UNKNOWN_FORECAST","stream":"CORPORATE","driver":"SCHEDULE","amount_input_id":"REG.LEGAL_RUN","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LEGAL_RUN","SRC.S5.R-027"],"rationale":"All scenarios inherit this cost line and resolve REG.LEGAL_RUN through its explicit scenario rule. Calculation rule R-027 supplies the complete formula, units and timing. This inventory never adds a second posting to its named owner.","policy_ids":["P05","P10"],"checked_on":"2026-10-12","verify":true,"owner":"Model author","refresh_trigger":"New model release"}},{"line_id":"REG.DORA_TEST","label":"Regulatory dora test","owner_schedule":"Opex","output_row_id":"OPX.REG.DORA_TEST","nature":"operating_expense","cost_centre":"COMP","account_id":"GL.OPEX.REG.DORA_TEST","mapping_id":"MAP.COST.REG.DORA_TEST","vendor_id":"UNKNOWN_FORECAST","stream":"CORPORATE","driver":"SCHEDULE","amount_input_id":"REG.DORA_TES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DORA_TEST","SRC.RU.A4.16","SRC.S5.R-027"],"rationale":"All scenarios inherit this cost line and resolve REG.DORA_TEST through its explicit scenario rule. Calculation rule R-027 supplies the complete formula, units and timing. This inventory never adds a second posting to its named owner.","policy_ids":["P05","P10"],"checked_on":"2026-10-12","verify":true,"owner":"Model author","refresh_trigger":"New model release"}},{"line_id":"REG.SURVEIL","label":"Regulatory surveil","owner_schedule":"Opex","output_row_id":"OPX.REG.SURVEIL","nature":"operating_expense","cost_centre":"COMP","account_id":"GL.OPEX.REG.SURVEIL","mapping_id":"MAP.COST.RC.REG.SURVEIL","vendor_id":"UNKNOWN_FORECAST","stream":"CORPORATE","driver":"SCHEDULE","amount_input_id":"REG.SURVEIL","unit":"EUR_per_year","price_basis":"net","start_month":1,"end_month":null,"activation":"licence","annual_indexation_fraction":0,"tax_code":"RC_IN19","invoice_rule":"service_month","payment_rule":"next_month","classification":{"recurrence":"recurring","commitment":"committed","behaviour":"fixed"},"gewst_class":"none","prudential_deduction_category":"none","contingency_included":true,"evidence":{"provenance":"IA","source_ids":["SRC.S2.REG.SURVEIL","SRC.RU.A4.12","SRC.S5.R-027"],"rationale":"All scenarios inherit this cost line and resolve REG.SURVEIL through its explicit scenario rule. Calculation rule R-027 supplies the complete formula, units and timing. This inventory never adds a second posting to its named owner.","policy_ids":["P05","P10"],"checked_on":"2026-10-12","verify":true,"owner":"Model author","refresh_trigger":"New model release"}},{"line_id":"REG.INSURANCE","label":"Regulatory insurance","owner_schedule":"Opex","output_row_id":"OPX.REG.INSURANCE","nature":"operating_expense","cost_centre":"COMP","account_id":"GL.OPEX.REG.INSURANCE","mapping_id":"MAP.COST.REG.INSURANCE","vendor_id":"UNKNOWN_FORECAST","stream":"CORPORATE","driver":"SCHEDULE","amount_input_id":"REG.INSURANCE","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INSURANCE","SRC.S5.R-027"],"rationale":"All scenarios inherit this cost line and resolve REG.INSURANCE through its explicit scenario rule. Calculation rule R-027 supplies the complete formula, units and timing. This inventory never adds a second posting to its named owner.","policy_ids":["P05","P10"],"checked_on":"2026-10-12","verify":true,"owner":"Model author","refresh_trigger":"New model release"}},{"line_id":"OPX.ROUND_COSTS.B.NOTARY","label":"Series B notary cost","owner_schedule":"Opex","output_row_id":"OPX.ROUND_COSTS.B.NOTARY","nature":"operating_expense","cost_centre":"FIN","account_id":"GL.OPEX.OPX.ROUND_COSTS.B.NOTARY","mapping_id":"MAP.COST.OPX.ROUND_COSTS.B.NOTARY","vendor_id":"UNKNOWN_FORECAST","stream":"CORPORATE","driver":"SCHEDULE","amount_input_id":"FUND.B.NOTARY","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FUND.B.NOTARY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release"}},{"line_id":"OPX.ROUND_COSTS.B.LEGAL","label":"Series B legal cost","owner_schedule":"Opex","output_row_id":"OPX.ROUND_COSTS.B.LEGAL","nature":"operating_expense","cost_centre":"FIN","account_id":"GL.OPEX.OPX.ROUND_COSTS.B.LEGAL","mapping_id":"MAP.COST.OPX.ROUND_COSTS.B.LEGAL","vendor_id":"UNKNOWN_FORECAST","stream":"CORPORATE","driver":"SCHEDULE","amount_input_id":"FUND.B.LEGAL","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FUND.B.LEGAL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release"}}]},"coa":{"meta":{"schema_version":"Kit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13.10.2026","data_version":"CR02-2026-10-13-v1","version":"budget","scenario":"all","currency":"EUR","model_start":"2027-01-01","horizon_months":60,"cutoff_date":null,"frozen_on":"2026-10-13","fictional":true},"accounts":[{"account_id":"GL.CASH","local_code":"1800","name":"Cash at bank","statement":"BS","statement_row_id":"BS.CASH","normal_balance":"debit","nature":"cash","function":"balance_sheet","default_cost_centre":"CORP","reducer":"END","prudential_expense":false,"classification":{"recurrence":"not_applicable","commitment":"not_applicable","behaviour":"not_applicable"}},{"account_id":"GL.AR.STORE","local_code":null,"name":"Receivables from app stores","statement":"BS","statement_row_id":"BS.AR","normal_balance":"debit","nature":"ar","function":"balance_sheet","default_cost_centre":"CORP","reducer":"END","prudential_expense":false,"classification":{"recurrence":"not_applicable","commitment":"not_applicable","behaviour":"not_applicable"}},{"account_id":"GL.AR.B2B","local_code":null,"name":"Trade receivables, B2B clients","statement":"BS","statement_row_id":"BS.AR","normal_balance":"debit","nature":"ar","function":"balance_sheet","default_cost_centre":"CORP","reducer":"END","prudential_expense":false,"classification":{"recurrence":"not_applicable","commitment":"not_applicable","behaviour":"not_applicable"}},{"account_id":"GL.AR.AFF","local_code":null,"name":"Affiliate commission receivables","statement":"BS","statement_row_id":"BS.AR","normal_balance":"debit","nature":"ar","function":"balance_sheet","default_cost_centre":"CORP","reducer":"END","prudential_expense":false,"classification":{"recurrence":"not_applicable","commitment":"not_applicable","behaviour":"not_applicable"}},{"account_id":"GL.VAT.DOM_ASSET","local_code":null,"name":"Input VAT receivable, Germany","statement":"BS","statement_row_id":"BS.TAX_ASSETS","normal_balance":"debit","nature":"tax_assets","function":"balance_sheet","default_cost_centre":"CORP","reducer":"END","prudential_expense":false,"classification":{"recurrence":"not_applicable","commitment":"not_applicable","behaviour":"not_applicable"}},{"account_id":"GL.TAX.K_ASSET","local_code":null,"name":"Corporate income tax receivable","statement":"BS","statement_row_id":"BS.TAX_ASSETS","normal_balance":"debit","nature":"tax_assets","function":"balance_sheet","default_cost_centre":"CORP","reducer":"END","prudential_expense":false,"classification":{"recurrence":"not_applicable","commitment":"not_applicable","behaviour":"not_applicable"}},{"account_id":"GL.TAX.S_ASSET","local_code":null,"name":"Solidarity surcharge receivable","statement":"BS","statement_row_id":"BS.TAX_ASSETS","normal_balance":"debit","nature":"tax_assets","function":"balance_sheet","default_cost_centre":"CORP","reducer":"END","prudential_expense":false,"classification":{"recurrence":"not_applicable","commitment":"not_applicable","behaviour":"not_applicable"}},{"account_id":"GL.TAX.G_ASSET","local_code":null,"name":"Trade tax receivable","statement":"BS","statement_row_id":"BS.TAX_ASSETS","normal_balance":"debit","nature":"tax_assets","function":"balance_sheet","default_cost_centre":"CORP","reducer":"END","prudential_expense":false,"classification":{"recurrence":"not_applicable","commitment":"not_applicable","behaviour":"not_applicable"}},{"account_id":"GL.ASSET.IT","local_code":null,"name":"IT equipment","statement":"BS","statement_row_id":"BS.ASSET_GROSS","normal_balance":"debit","nature":"asset_gross","function":"balance_sheet","default_cost_centre":"CORP","reducer":"END","prudential_expense":false,"classification":{"recurrence":"not_applicable","commitment":"not_applicable","behaviour":"not_applicable"}},{"account_id":"GL.ASSET.FITOUT","local_code":null,"name":"Office fit-out","statement":"BS","statement_row_id":"BS.ASSET_GROSS","normal_balance":"debit","nature":"asset_gross","function":"balance_sheet","default_cost_centre":"CORP","reducer":"END","prudential_expense":false,"classification":{"recurrence":"not_applicable","commitment":"not_applicable","behaviour":"not_applicable"}},{"account_id":"GL.ACCDEP.IT","local_code":null,"name":"Accumulated depreciation, IT equipment","statement":"BS","statement_row_id":"BS.ACC_DEP","normal_balance":"credit","nature":"acc_dep","function":"balance_sheet","default_cost_centre":"CORP","reducer":"END","prudential_expense":false,"classification":{"recurrence":"not_applicable","commitment":"not_applicable","behaviour":"not_applicable"}},{"account_id":"GL.ACCDEP.FITOUT","local_code":null,"name":"Accumulated depreciation, office fit-out","statement":"BS","statement_row_id":"BS.ACC_DEP","normal_balance":"credit","nature":"acc_dep","function":"balance_sheet","default_cost_centre":"CORP","reducer":"END","prudential_expense":false,"classification":{"recurrence":"not_applicable","commitment":"not_applicable","behaviour":"not_applicable"}},{"account_id":"GL.AP.SUPPLIER","local_code":null,"name":"Trade payables, suppliers","statement":"BS","statement_row_id":"BS.AP","normal_balance":"credit","nature":"ap","function":"balance_sheet","default_cost_centre":"CORP","reducer":"END","prudential_expense":false,"classification":{"recurrence":"not_applicable","commitment":"not_applicable","behaviour":"not_applicable"}},{"account_id":"GL.AP.CAPEX","local_code":null,"name":"Payables for capital expenditure","statement":"BS","statement_row_id":"BS.AP","normal_balance":"credit","nature":"ap","function":"balance_sheet","default_cost_centre":"CORP","reducer":"END","prudential_expense":false,"classification":{"recurrence":"not_applicable","commitment":"not_applicable","behaviour":"not_applicable"}},{"account_id":"GL.AP.TRADER","local_code":null,"name":"Payables to lead traders","statement":"BS","statement_row_id":"BS.AP","normal_balance":"credit","nature":"ap","function":"balance_sheet","default_cost_centre":"CORP","reducer":"END","prudential_expense":false,"classification":{"recurrence":"not_applicable","commitment":"not_applicable","behaviour":"not_applicable"}},{"account_id":"GL.ACCRUED.ACCOUNTS","local_code":null,"name":"Accrued costs of annual accounts and tax returns","statement":"BS","statement_row_id":"BS.AP","normal_balance":"credit","nature":"ap","function":"balance_sheet","default_cost_centre":"CORP","reducer":"END","prudential_expense":false,"classification":{"recurrence":"not_applicable","commitment":"not_applicable","behaviour":"not_applicable"}},{"account_id":"GL.CL.R1","local_code":null,"name":"Contract liabilities, subscriptions","statement":"BS","statement_row_id":"BS.CL","normal_balance":"credit","nature":"cl","function":"balance_sheet","default_cost_centre":"CORP","reducer":"END","prudential_expense":false,"classification":{"recurrence":"not_applicable","commitment":"not_applicable","behaviour":"not_applicable"}},{"account_id":"GL.CL.R7","local_code":null,"name":"Contract liabilities, B2B licences","statement":"BS","statement_row_id":"BS.CL","normal_balance":"credit","nature":"cl","function":"balance_sheet","default_cost_centre":"CORP","reducer":"END","prudential_expense":false,"classification":{"recurrence":"not_applicable","commitment":"not_applicable","behaviour":"not_applicable"}},{"account_id":"GL.VAT.DOM_LIAB","local_code":null,"name":"VAT payable, Germany","statement":"BS","statement_row_id":"BS.TAX_LIABILITIES","normal_balance":"credit","nature":"tax_liabilities","function":"balance_sheet","default_cost_centre":"CORP","reducer":"END","prudential_expense":false,"classification":{"recurrence":"not_applicable","commitment":"not_applicable","behaviour":"not_applicable"}},{"account_id":"GL.VAT.OSS","local_code":null,"name":"VAT payable under the One-Stop Shop (Austria)","statement":"BS","statement_row_id":"BS.TAX_LIABILITIES","normal_balance":"credit","nature":"tax_liabilities","function":"balance_sheet","default_cost_centre":"CORP","reducer":"END","prudential_expense":false,"classification":{"recurrence":"not_applicable","commitment":"not_applicable","behaviour":"not_applicable"}},{"account_id":"GL.TAX.K_LIAB","local_code":null,"name":"Corporate income tax payable","statement":"BS","statement_row_id":"BS.TAX_LIABILITIES","normal_balance":"credit","nature":"tax_liabilities","function":"balance_sheet","default_cost_centre":"CORP","reducer":"END","prudential_expense":false,"classification":{"recurrence":"not_applicable","commitment":"not_applicable","behaviour":"not_applicable"}},{"account_id":"GL.TAX.S_LIAB","local_code":null,"name":"Solidarity surcharge payable","statement":"BS","statement_row_id":"BS.TAX_LIABILITIES","normal_balance":"credit","nature":"tax_liabilities","function":"balance_sheet","default_cost_centre":"CORP","reducer":"END","prudential_expense":false,"classification":{"recurrence":"not_applicable","commitment":"not_applicable","behaviour":"not_applicable"}},{"account_id":"GL.TAX.G_LIAB","local_code":null,"name":"Trade tax payable","statement":"BS","statement_row_id":"BS.TAX_LIABILITIES","normal_balance":"credit","nature":"tax_liabilities","function":"balance_sheet","default_cost_centre":"CORP","reducer":"END","prudential_expense":false,"classification":{"recurrence":"not_applicable","commitment":"not_applicable","behaviour":"not_applicable"}},{"account_id":"GL.NOTE.PRINCIPAL","local_code":null,"name":"Convertible note, principal","statement":"BS","statement_row_id":"BS.DEBT","normal_balance":"credit","nature":"debt","function":"balance_sheet","default_cost_centre":"CORP","reducer":"END","prudential_expense":false,"classification":{"recurrence":"not_applicable","commitment":"not_applicable","behaviour":"not_applicable"}},{"account_id":"GL.NOTE.INTEREST","local_code":null,"name":"Convertible note, accrued interest","statement":"BS","statement_row_id":"BS.DEBT","normal_balance":"credit","nature":"debt","function":"balance_sheet","default_cost_centre":"CORP","reducer":"END","prudential_expense":false,"classification":{"recurrence":"not_applicable","commitment":"not_applicable","behaviour":"not_applicable"}},{"account_id":"GL.EQUITY.CAPITAL","local_code":"2900","name":"Subscribed capital","statement":"BS","statement_row_id":"BS.EQUITY","normal_balance":"credit","nature":"equity","function":"balance_sheet","default_cost_centre":"CORP","reducer":"END","prudential_expense":false,"classification":{"recurrence":"not_applicable","commitment":"not_applicable","behaviour":"not_applicable"}},{"account_id":"GL.EQUITY.RESERVE","local_code":null,"name":"Capital reserve","statement":"BS","statement_row_id":"BS.EQUITY","normal_balance":"credit","nature":"equity","function":"balance_sheet","default_cost_centre":"CORP","reducer":"END","prudential_expense":false,"classification":{"recurrence":"not_applicable","commitment":"not_applicable","behaviour":"not_applicable"}},{"account_id":"GL.EQUITY.RETAINED","local_code":null,"name":"Retained earnings","statement":"BS","statement_row_id":"BS.EQUITY","normal_balance":"credit","nature":"equity","function":"balance_sheet","default_cost_centre":"CORP","reducer":"END","prudential_expense":false,"classification":{"recurrence":"not_applicable","commitment":"not_applicable","behaviour":"not_applicable"}},{"account_id":"GL.REV.R1","local_code":null,"name":"Revenue: subscriptions","statement":"PNL","statement_row_id":"PNL.REVENUE","normal_balance":"credit","nature":"revenue","function":"revenue","default_cost_centre":"CORP","reducer":"SUM","prudential_expense":false,"classification":{"recurrence":"recurring","commitment":"committed","behaviour":"fixed"}},{"account_id":"GL.REV.R2","local_code":null,"name":"Revenue: copy-trading fees","statement":"PNL","statement_row_id":"PNL.REVENUE","normal_balance":"credit","nature":"revenue","function":"revenue","default_cost_centre":"CORP","reducer":"SUM","prudential_expense":false,"classification":{"recurrence":"recurring","commitment":"committed","behaviour":"fixed"}},{"account_id":"GL.REV.R3","local_code":null,"name":"Revenue: exchange affiliate commissions","statement":"PNL","statement_row_id":"PNL.REVENUE","normal_balance":"credit","nature":"revenue","function":"revenue","default_cost_centre":"CORP","reducer":"SUM","prudential_expense":false,"classification":{"recurrence":"recurring","commitment":"committed","behaviour":"fixed"}},{"account_id":"GL.REV.R7_SEATS","local_code":null,"name":"Revenue: B2B licence seats","statement":"PNL","statement_row_id":"PNL.REVENUE","normal_balance":"credit","nature":"revenue","function":"revenue","default_cost_centre":"CORP","reducer":"SUM","prudential_expense":false,"classification":{"recurrence":"recurring","commitment":"committed","behaviour":"fixed"}},{"account_id":"GL.REV.R7_ONBOARD","local_code":null,"name":"Revenue: B2B onboarding fees","statement":"PNL","statement_row_id":"PNL.REVENUE","normal_balance":"credit","nature":"revenue","function":"revenue","default_cost_centre":"CORP","reducer":"SUM","prudential_expense":false,"classification":{"recurrence":"recurring","commitment":"committed","behaviour":"fixed"}},{"account_id":"GL.FIN.NOTE_INTEREST","local_code":null,"name":"Interest expense, convertible note","statement":"PNL","statement_row_id":"PNL.NOTE_INTEREST","normal_balance":"debit","nature":"note_interest","function":"finance","default_cost_centre":"CORP","reducer":"SUM","prudential_expense":true,"classification":{"recurrence":"recurring","commitment":"committed","behaviour":"fixed"}},{"account_id":"GL.FIN.DEP_INTEREST","local_code":null,"name":"Interest income on deposits","statement":"PNL","statement_row_id":"PNL.DEP_INTEREST","normal_balance":"credit","nature":"dep_interest","function":"finance","default_cost_centre":"CORP","reducer":"SUM","prudential_expense":false,"classification":{"recurrence":"recurring","commitment":"committed","behaviour":"fixed"}},{"account_id":"GL.TAX.KST","local_code":null,"name":"Corporate income tax (KSt)","statement":"PNL","statement_row_id":"PNL.TAX","normal_balance":"debit","nature":"tax","function":"tax","default_cost_centre":"CORP","reducer":"SUM","prudential_expense":true,"classification":{"recurrence":"recurring","commitment":"committed","behaviour":"fixed"}},{"account_id":"GL.TAX.SOLI","local_code":null,"name":"Solidarity surcharge","statement":"PNL","statement_row_id":"PNL.TAX","normal_balance":"debit","nature":"tax","function":"tax","default_cost_centre":"CORP","reducer":"SUM","prudential_expense":true,"classification":{"recurrence":"recurring","commitment":"committed","behaviour":"fixed"}},{"account_id":"GL.TAX.GEWST","local_code":null,"name":"Trade tax (GewSt)","statement":"PNL","statement_row_id":"PNL.TAX","normal_balance":"debit","nature":"tax","function":"tax","default_cost_centre":"CORP","reducer":"SUM","prudential_expense":true,"classification":{"recurrence":"recurring","commitment":"committed","behaviour":"fixed"}},{"account_id":"GL.OPEX.OPX.DESK","local_code":null,"name":"Coworking desks","statement":"PNL","statement_row_id":"PNL.OPEX","normal_balance":"debit","nature":"operating_expense","function":"general_admin","default_cost_centre":"CORP","reducer":"SUM","prudential_expense":true,"classification":{"recurrence":"recurring","commitment":"committed","behaviour":"fixed"}},{"account_id":"GL.OPEX.OPX.OFFICE","local_code":null,"name":"Office rent","statement":"PNL","statement_row_id":"PNL.OPEX","normal_balance":"debit","nature":"operating_expense","function":"general_admin","default_cost_centre":"CORP","reducer":"SUM","prudential_expense":true,"classification":{"recurrence":"recurring","commitment":"committed","behaviour":"fixed"}},{"account_id":"GL.OPEX.OPX.BRAND","local_code":null,"name":"Brand and public relations","statement":"PNL","statement_row_id":"PNL.OPEX","normal_balance":"debit","nature":"operating_expense","function":"sales_marketing","default_cost_centre":"MKT","reducer":"SUM","prudential_expense":true,"classification":{"recurrence":"recurring","commitment":"discretionary","behaviour":"fixed"}},{"account_id":"GL.OPEX.OPX.CONTEST","local_code":null,"name":"Lead-trader contests","statement":"PNL","statement_row_id":"PNL.OPEX","normal_balance":"debit","nature":"operating_expense","function":"sales_marketing","default_cost_centre":"MKT","reducer":"SUM","prudential_expense":true,"classification":{"recurrence":"recurring","commitment":"discretionary","behaviour":"fixed"}},{"account_id":"GL.OPEX.OPX.REFERRAL","local_code":null,"name":"Referral bonuses","statement":"PNL","statement_row_id":"PNL.OPEX","normal_balance":"debit","nature":"operating_expense","function":"sales_marketing","default_cost_centre":"MKT","reducer":"SUM","prudential_expense":true,"classification":{"recurrence":"recurring","commitment":"discretionary","behaviour":"variable"}},{"account_id":"GL.OPEX.OPX.BOOKKEEP","local_code":null,"name":"Bookkeeping and fractional finance and HR services","statement":"PNL","statement_row_id":"PNL.OPEX","normal_balance":"debit","nature":"operating_expense","function":"general_admin","default_cost_centre":"FIN","reducer":"SUM","prudential_expense":true,"classification":{"recurrence":"recurring","commitment":"committed","behaviour":"fixed"}},{"account_id":"GL.OPEX.OPX.PAYROLL","local_code":null,"name":"Payroll service","statement":"PNL","statement_row_id":"PNL.OPEX","normal_balance":"debit","nature":"operating_expense","function":"general_admin","default_cost_centre":"FIN","reducer":"SUM","prudential_expense":true,"classification":{"recurrence":"recurring","commitment":"committed","behaviour":"fixed"}},{"account_id":"GL.OPEX.OPX.ACCOUNTS","local_code":null,"name":"Annual accounts and tax returns","statement":"PNL","statement_row_id":"PNL.OPEX","normal_balance":"debit","nature":"operating_expense","function":"general_admin","default_cost_centre":"FIN","reducer":"SUM","prudential_expense":true,"classification":{"recurrence":"recurring","commitment":"committed","behaviour":"fixed"}},{"account_id":"GL.OPEX.OPX.FOUNDING.REGISTER","local_code":null,"name":"Founding: commercial register fee","statement":"PNL","statement_row_id":"PNL.OPEX","normal_balance":"debit","nature":"operating_expense","function":"general_admin","default_cost_centre":"FIN","reducer":"SUM","prudential_expense":true,"classification":{"recurrence":"one_off","commitment":"committed","behaviour":"fixed"}},{"account_id":"GL.OPEX.OPX.FOUNDING.NOTARY","local_code":null,"name":"Founding: notary","statement":"PNL","statement_row_id":"PNL.OPEX","normal_balance":"debit","nature":"operating_expense","function":"general_admin","default_cost_centre":"FIN","reducer":"SUM","prudential_expense":true,"classification":{"recurrence":"one_off","commitment":"committed","behaviour":"fixed"}},{"account_id":"GL.OPEX.OPX.IHK","local_code":null,"name":"Chamber of commerce (IHK), filings and register","statement":"PNL","statement_row_id":"PNL.OPEX","normal_balance":"debit","nature":"operating_expense","function":"general_admin","default_cost_centre":"CORP","reducer":"SUM","prudential_expense":true,"classification":{"recurrence":"recurring","commitment":"committed","behaviour":"fixed"}},{"account_id":"GL.OPEX.OPX.INS_PRE","local_code":null,"name":"Insurance before the licence","statement":"PNL","statement_row_id":"PNL.OPEX","normal_balance":"debit","nature":"operating_expense","function":"general_admin","default_cost_centre":"CORP","reducer":"SUM","prudential_expense":true,"classification":{"recurrence":"recurring","commitment":"committed","behaviour":"fixed"}},{"account_id":"GL.OPEX.OPX.ROUND_COSTS.SEED","local_code":null,"name":"Seed round legal and notary costs","statement":"PNL","statement_row_id":"PNL.OPEX","normal_balance":"debit","nature":"operating_expense","function":"general_admin","default_cost_centre":"FIN","reducer":"SUM","prudential_expense":true,"classification":{"recurrence":"one_off","commitment":"committed","behaviour":"fixed"}},{"account_id":"GL.OPEX.OPX.ROUND_COSTS.A","local_code":null,"name":"Series A legal and notary costs","statement":"PNL","statement_row_id":"PNL.OPEX","normal_balance":"debit","nature":"operating_expense","function":"general_admin","default_cost_centre":"FIN","reducer":"SUM","prudential_expense":true,"classification":{"recurrence":"one_off","commitment":"committed","behaviour":"fixed"}},{"account_id":"GL.OPEX.OPX.MISC","local_code":null,"name":"Travel, bank and miscellaneous costs","statement":"PNL","statement_row_id":"PNL.OPEX","normal_balance":"debit","nature":"operating_expense","function":"general_admin","default_cost_centre":"CORP","reducer":"SUM","prudential_expense":true,"classification":{"recurrence":"recurring","commitment":"discretionary","behaviour":"fixed"}},{"account_id":"GL.OPEX.OPX.CONTINGENCY","local_code":null,"name":"Contingency (5% of the eligible Opex base)","statement":"PNL","statement_row_id":"PNL.OPEX","normal_balance":"debit","nature":"operating_expense","function":"general_admin","default_cost_centre":"CORP","reducer":"SUM","prudential_expense":true,"classification":{"recurrence":"recurring","commitment":"discretionary","behaviour":"variable"}},{"account_id":"GL.OPEX.ACQ.SPEND","local_code":null,"name":"Performance marketing","statement":"PNL","statement_row_id":"PNL.OPEX","normal_balance":"debit","nature":"operating_expense","function":"sales_marketing","default_cost_centre":"MKT","reducer":"SUM","prudential_expense":true,"classification":{"recurrence":"recurring","commitment":"discretionary","behaviour":"variable"}},{"account_id":"GL.OPEX.PPL.SW","local_code":null,"name":"Employee software and AI tools","statement":"PNL","statement_row_id":"PNL.OPEX","normal_balance":"debit","nature":"operating_expense","function":"general_admin","default_cost_centre":"CORP","reducer":"SUM","prudential_expense":true,"classification":{"recurrence":"recurring","commitment":"committed","behaviour":"fixed"}},{"account_id":"GL.OPEX.PPL.RECRUIT","local_code":null,"name":"Recruiting costs","statement":"PNL","statement_row_id":"PNL.OPEX","normal_balance":"debit","nature":"operating_expense","function":"general_admin","default_cost_centre":"CORP","reducer":"SUM","prudential_expense":true,"classification":{"recurrence":"one_off","commitment":"committed","behaviour":"variable"}},{"account_id":"GL.COGS.PROCESSOR","local_code":null,"name":"Card processing fees (web)","statement":"PNL","statement_row_id":"PNL.COGS","normal_balance":"debit","nature":"cost_of_revenue","function":"cost_of_revenue","default_cost_centre":"CORP","reducer":"SUM","prudential_expense":true,"classification":{"recurrence":"recurring","commitment":"committed","behaviour":"variable"}},{"account_id":"GL.COGS.BILLING","local_code":null,"name":"Subscription billing fees (web)","statement":"PNL","statement_row_id":"PNL.COGS","normal_balance":"debit","nature":"cost_of_revenue","function":"cost_of_revenue","default_cost_centre":"CORP","reducer":"SUM","prudential_expense":true,"classification":{"recurrence":"recurring","commitment":"committed","behaviour":"variable"}},{"account_id":"GL.COGS.STORE","local_code":null,"name":"App-store commission on subscriptions","statement":"PNL","statement_row_id":"PNL.COGS","normal_balance":"debit","nature":"cost_of_revenue","function":"cost_of_revenue","default_cost_centre":"CORP","reducer":"SUM","prudential_expense":true,"classification":{"recurrence":"recurring","commitment":"committed","behaviour":"variable"}},{"account_id":"GL.COGS.TRADER","local_code":null,"name":"Lead-trader share of copy fees","statement":"PNL","statement_row_id":"PNL.COGS","normal_balance":"debit","nature":"cost_of_revenue","function":"cost_of_revenue","default_cost_centre":"CORP","reducer":"SUM","prudential_expense":true,"classification":{"recurrence":"recurring","commitment":"committed","behaviour":"variable"}},{"account_id":"GL.COGS.CONNECT","local_code":null,"name":"Payout charges for lead-trader payments","statement":"PNL","statement_row_id":"PNL.COGS","normal_balance":"debit","nature":"cost_of_revenue","function":"cost_of_revenue","default_cost_centre":"CORP","reducer":"SUM","prudential_expense":true,"classification":{"recurrence":"recurring","commitment":"committed","behaviour":"variable"}},{"account_id":"GL.COGS.DISPUTE","local_code":null,"name":"Card disputes (amount and fee)","statement":"PNL","statement_row_id":"PNL.COGS","normal_balance":"debit","nature":"cost_of_revenue","function":"cost_of_revenue","default_cost_centre":"CORP","reducer":"SUM","prudential_expense":true,"classification":{"recurrence":"recurring","commitment":"committed","behaviour":"variable"}},{"account_id":"GL.COGS.FRAUD","local_code":null,"name":"Card fraud losses (web)","statement":"PNL","statement_row_id":"PNL.COGS","normal_balance":"debit","nature":"cost_of_revenue","function":"cost_of_revenue","default_cost_centre":"CORP","reducer":"SUM","prudential_expense":true,"classification":{"recurrence":"recurring","commitment":"committed","behaviour":"variable"}},{"account_id":"GL.COGS.KYC_VARIABLE","local_code":null,"name":"Identity checks (KYC), per verification","statement":"PNL","statement_row_id":"PNL.COGS","normal_balance":"debit","nature":"cost_of_revenue","function":"cost_of_revenue","default_cost_centre":"COMP","reducer":"SUM","prudential_expense":true,"classification":{"recurrence":"recurring","commitment":"committed","behaviour":"variable"}},{"account_id":"GL.COGS.KYC_MINIMUM","local_code":null,"name":"Identity checks (KYC), minimum-fee top-up","statement":"PNL","statement_row_id":"PNL.COGS","normal_balance":"debit","nature":"cost_of_revenue","function":"cost_of_revenue","default_cost_centre":"COMP","reducer":"SUM","prudential_expense":true,"classification":{"recurrence":"recurring","commitment":"committed","behaviour":"fixed"}},{"account_id":"GL.COGS.CLOUD_FIXED","local_code":null,"name":"Cloud hosting, fixed","statement":"PNL","statement_row_id":"PNL.COGS","normal_balance":"debit","nature":"cost_of_revenue","function":"cost_of_revenue","default_cost_centre":"ENG","reducer":"SUM","prudential_expense":true,"classification":{"recurrence":"recurring","commitment":"committed","behaviour":"fixed"}},{"account_id":"GL.COGS.CLOUD_VARIABLE","local_code":null,"name":"Cloud hosting, usage-based","statement":"PNL","statement_row_id":"PNL.COGS","normal_balance":"debit","nature":"cost_of_revenue","function":"cost_of_revenue","default_cost_centre":"ENG","reducer":"SUM","prudential_expense":true,"classification":{"recurrence":"recurring","commitment":"committed","behaviour":"variable"}},{"account_id":"GL.COGS.MDATA","local_code":null,"name":"Market data","statement":"PNL","statement_row_id":"PNL.COGS","normal_balance":"debit","nature":"cost_of_revenue","function":"cost_of_revenue","default_cost_centre":"ENG","reducer":"SUM","prudential_expense":true,"classification":{"recurrence":"recurring","commitment":"committed","behaviour":"fixed"}},{"account_id":"GL.COGS.SUPPORT","local_code":null,"name":"Outsourced first-line support","statement":"PNL","statement_row_id":"PNL.COGS","normal_balance":"debit","nature":"cost_of_revenue","function":"cost_of_revenue","default_cost_centre":"SUP","reducer":"SUM","prudential_expense":true,"classification":{"recurrence":"recurring","commitment":"committed","behaviour":"variable"}},{"account_id":"GL.OPEX.REG.LEGAL_APP","local_code":null,"name":"Legal and regulatory advice for the licence application","statement":"PNL","statement_row_id":"PNL.OPEX","normal_balance":"debit","nature":"operating_expense","function":"general_admin","default_cost_centre":"COMP","reducer":"SUM","prudential_expense":true,"classification":{"recurrence":"one_off","commitment":"committed","behaviour":"fixed"}},{"account_id":"GL.OPEX.REG.BAFIN_FEE","local_code":null,"name":"BaFin authorisation fee","statement":"PNL","statement_row_id":"PNL.OPEX","normal_balance":"debit","nature":"operating_expense","function":"general_admin","default_cost_centre":"COMP","reducer":"SUM","prudential_expense":true,"classification":{"recurrence":"one_off","commitment":"committed","behaviour":"fixed"}},{"account_id":"GL.OPEX.REG.DORA_SETUP","local_code":null,"name":"DORA framework set-up","statement":"PNL","statement_row_id":"PNL.OPEX","normal_balance":"debit","nature":"operating_expense","function":"general_admin","default_cost_centre":"COMP","reducer":"SUM","prudential_expense":true,"classification":{"recurrence":"one_off","commitment":"committed","behaviour":"fixed"}},{"account_id":"GL.OPEX.REG.LEVY","local_code":null,"name":"BaFin levy","statement":"PNL","statement_row_id":"PNL.OPEX","normal_balance":"debit","nature":"operating_expense","function":"general_admin","default_cost_centre":"COMP","reducer":"SUM","prudential_expense":true,"classification":{"recurrence":"recurring","commitment":"committed","behaviour":"fixed"}},{"account_id":"GL.OPEX.REG.AUDIT","local_code":null,"name":"Statutory and regulatory audit","statement":"PNL","statement_row_id":"PNL.OPEX","normal_balance":"debit","nature":"operating_expense","function":"general_admin","default_cost_centre":"COMP","reducer":"SUM","prudential_expense":true,"classification":{"recurrence":"recurring","commitment":"committed","behaviour":"fixed"}},{"account_id":"GL.OPEX.REG.INT_AUDIT","local_code":null,"name":"Outsourced internal audit","statement":"PNL","statement_row_id":"PNL.OPEX","normal_balance":"debit","nature":"operating_expense","function":"general_admin","default_cost_centre":"COMP","reducer":"SUM","prudential_expense":true,"classification":{"recurrence":"recurring","commitment":"committed","behaviour":"fixed"}},{"account_id":"GL.OPEX.REG.LEGAL_RUN","local_code":null,"name":"Ongoing legal advice","statement":"PNL","statement_row_id":"PNL.OPEX","normal_balance":"debit","nature":"operating_expense","function":"general_admin","default_cost_centre":"COMP","reducer":"SUM","prudential_expense":true,"classification":{"recurrence":"recurring","commitment":"committed","behaviour":"fixed"}},{"account_id":"GL.OPEX.REG.DORA_TEST","local_code":null,"name":"Penetration and resilience testing","statement":"PNL","statement_row_id":"PNL.OPEX","normal_balance":"debit","nature":"operating_expense","function":"general_admin","default_cost_centre":"COMP","reducer":"SUM","prudential_expense":true,"classification":{"recurrence":"recurring","commitment":"committed","behaviour":"fixed"}},{"account_id":"GL.OPEX.REG.SURVEIL","local_code":null,"name":"Market-abuse surveillance tools","statement":"PNL","statement_row_id":"PNL.OPEX","normal_balance":"debit","nature":"operating_expense","function":"general_admin","default_cost_centre":"COMP","reducer":"SUM","prudential_expense":true,"classification":{"recurrence":"recurring","commitment":"committed","behaviour":"fixed"}},{"account_id":"GL.OPEX.REG.INSURANCE","local_code":null,"name":"Professional indemnity, D&amp;O and cyber insurance","statement":"PNL","statement_row_id":"PNL.OPEX","normal_balance":"debit","nature":"operating_expense","function":"general_admin","default_cost_centre":"COMP","reducer":"SUM","prudential_expense":true,"classification":{"recurrence":"recurring","commitment":"committed","behaviour":"fixed"}},{"account_id":"GL.PEOPLE.SALARY","local_code":null,"name":"Salaries","statement":"PNL","statement_row_id":"PNL.PEOPLE","normal_balance":"debit","nature":"people","function":"general_admin","default_cost_centre":"CORP","reducer":"SUM","prudential_expense":true,"classification":{"recurrence":"recurring","commitment":"committed","behaviour":"fixed"}},{"account_id":"GL.PEOPLE.RV","local_code":null,"name":"Employer pension insurance (RV)","statement":"PNL","statement_row_id":"PNL.PEOPLE","normal_balance":"debit","nature":"people","function":"general_admin","default_cost_centre":"CORP","reducer":"SUM","prudential_expense":true,"classification":{"recurrence":"recurring","commitment":"committed","behaviour":"fixed"}},{"account_id":"GL.PEOPLE.AV","local_code":null,"name":"Employer unemployment insurance (AV)","statement":"PNL","statement_row_id":"PNL.PEOPLE","normal_balance":"debit","nature":"people","function":"general_admin","default_cost_centre":"CORP","reducer":"SUM","prudential_expense":true,"classification":{"recurrence":"recurring","commitment":"committed","behaviour":"fixed"}},{"account_id":"GL.PEOPLE.KV","local_code":null,"name":"Employer health insurance (KV)","statement":"PNL","statement_row_id":"PNL.PEOPLE","normal_balance":"debit","nature":"people","function":"general_admin","default_cost_centre":"CORP","reducer":"SUM","prudential_expense":true,"classification":{"recurrence":"recurring","commitment":"committed","behaviour":"fixed"}},{"account_id":"GL.PEOPLE.PV","local_code":null,"name":"Employer long-term care insurance (PV)","statement":"PNL","statement_row_id":"PNL.PEOPLE","normal_balance":"debit","nature":"people","function":"general_admin","default_cost_centre":"CORP","reducer":"SUM","prudential_expense":true,"classification":{"recurrence":"recurring","commitment":"committed","behaviour":"fixed"}},{"account_id":"GL.PEOPLE.U1","local_code":null,"name":"Sick-pay levy (U1)","statement":"PNL","statement_row_id":"PNL.PEOPLE","normal_balance":"debit","nature":"people","function":"general_admin","default_cost_centre":"CORP","reducer":"SUM","prudential_expense":true,"classification":{"recurrence":"recurring","commitment":"committed","behaviour":"fixed"}},{"account_id":"GL.PEOPLE.U2","local_code":null,"name":"Maternity levy (U2)","statement":"PNL","statement_row_id":"PNL.PEOPLE","normal_balance":"debit","nature":"people","function":"general_admin","default_cost_centre":"CORP","reducer":"SUM","prudential_expense":true,"classification":{"recurrence":"recurring","commitment":"committed","behaviour":"fixed"}},{"account_id":"GL.PEOPLE.INSOLV","local_code":null,"name":"Insolvency levy","statement":"PNL","statement_row_id":"PNL.PEOPLE","normal_balance":"debit","nature":"people","function":"general_admin","default_cost_centre":"CORP","reducer":"SUM","prudential_expense":true,"classification":{"recurrence":"recurring","commitment":"committed","behaviour":"fixed"}},{"account_id":"GL.PEOPLE.BG","local_code":null,"name":"Statutory accident insurance (BG)","statement":"PNL","statement_row_id":"PNL.PEOPLE","normal_balance":"debit","nature":"people","function":"general_admin","default_cost_centre":"CORP","reducer":"SUM","prudential_expense":true,"classification":{"recurrence":"recurring","commitment":"committed","behaviour":"fixed"}},{"account_id":"GL.DEPR.IT","local_code":null,"name":"Depreciation, IT equipment","statement":"PNL","statement_row_id":"PNL.DEPRECIATION","normal_balance":"debit","nature":"depreciation","function":"general_admin","default_cost_centre":"CORP","reducer":"SUM","prudential_expense":true,"classification":{"recurrence":"recurring","commitment":"committed","behaviour":"fixed"}},{"account_id":"GL.DEPR.FITOUT","local_code":null,"name":"Depreciation, office fit-out","statement":"PNL","statement_row_id":"PNL.DEPRECIATION","normal_balance":"debit","nature":"depreciation","function":"general_admin","default_cost_centre":"CORP","reducer":"SUM","prudential_expense":true,"classification":{"recurrence":"recurring","commitment":"committed","behaviour":"fixed"}},{"account_id":"GL.OPEX.OPX.ROUND_COSTS.B.NOTARY","local_code":null,"name":"Series B notary cost","statement":"PNL","statement_row_id":"PNL.OPEX","normal_balance":"debit","nature":"operating_expense","function":"general_admin","default_cost_centre":"FIN","reducer":"SUM","prudential_expense":true,"classification":{"recurrence":"one_off","commitment":"committed","behaviour":"fixed"}},{"account_id":"GL.OPEX.OPX.ROUND_COSTS.B.LEGAL","local_code":null,"name":"Series B legal cost","statement":"PNL","statement_row_id":"PNL.OPEX","normal_balance":"debit","nature":"operating_expense","function":"general_admin","default_cost_centre":"FIN","reducer":"SUM","prudential_expense":true,"classification":{"recurrence":"one_off","commitment":"committed","behaviour":"fixed"}}],"mappings":[{"mapping_id":"MAP.COST.OPX.DESK","source_row_id":"OPX.DESK","posting_owner":"Opex","stream":"CORPORATE","cost_centre":"CORP","vendor_id":"UNKNOWN_FORECAST","tax_code":"DE_IN19","cash_class":"operating","classification":{"recurrence":"recurring","commitment":"committed","behaviour":"fixed"},"legs":[{"leg_id":"MAP.COST.OPX.DESK.L01","side":"debit","account_id":"GL.OPEX.OPX.DESK","amount_component":"net_plus_unrecoverable_vat"},{"leg_id":"MAP.COST.OPX.DESK.L02","side":"debit","account_id":"GL.VAT.DOM_ASSET","amount_component":"recoverable_vat"},{"leg_id":"MAP.COST.OPX.DESK.L03","side":"credit","account_id":"GL.AP.SUPPLIER","amount_component":"gross"}],"report_allocations":[{"leg_id":"MAP.COST.OPX.DESK.L01","view_id":"statement","report_row_id":"PNL.OPEX","weight":1},{"leg_id":"MAP.COST.OPX.DESK.L01","view_id":"nature","report_row_id":"operating_expense","weight":1},{"leg_id":"MAP.COST.OPX.DESK.L01","view_id":"function","report_row_id":"general_admin","weight":1},{"leg_id":"MAP.COST.OPX.DESK.L01","view_id":"cost_centre","report_row_id":"CORP","weight":1},{"leg_id":"MAP.COST.OPX.DESK.L01","view_id":"vendor","report_row_id":"UNKNOWN_FORECAST","weight":1},{"leg_id":"MAP.COST.OPX.DESK.L01","view_id":"recurrence","report_row_id":"recurring","weight":1},{"leg_id":"MAP.COST.OPX.DESK.L01","view_id":"commitment","report_row_id":"committed","weight":1},{"leg_id":"MAP.COST.OPX.DESK.L01","view_id":"behaviour","report_row_id":"fixed","weight":1},{"leg_id":"MAP.COST.OPX.DESK.L02","view_id":"statement","report_row_id":"BS.TAX_ASSETS","weight":1},{"leg_id":"MAP.COST.OPX.DESK.L02","view_id":"nature","report_row_id":"tax_assets","weight":1},{"leg_id":"MAP.COST.OPX.DESK.L02","view_id":"function","report_row_id":"balance_sheet","weight":1},{"leg_id":"MAP.COST.OPX.DESK.L02","view_id":"cost_centre","report_row_id":"CORP","weight":1},{"leg_id":"MAP.COST.OPX.DESK.L02","view_id":"vendor","report_row_id":"UNKNOWN_FORECAST","weight":1},{"leg_id":"MAP.COST.OPX.DESK.L02","view_id":"recurrence","report_row_id":"not_applicable","weight":1},{"leg_id":"MAP.COST.OPX.DESK.L02","view_id":"commitment","report_row_id":"not_applicable","weight":1},{"leg_id":"MAP.COST.OPX.DESK.L02","view_id":"behaviour","report_row_id":"not_applicable","weight":1},{"leg_id":"MAP.COST.OPX.DESK.L03","view_id":"statement","report_row_id":"BS.AP","weight":1},{"leg_id":"MAP.COST.OPX.DESK.L03","view_id":"nature","report_row_id":"ap","weight":1},{"leg_id":"MAP.COST.OPX.DESK.L03","view_id":"function","report_row_id":"balance_sheet","weight":1},{"leg_id":"MAP.COST.OPX.DESK.L03","view_id":"cost_centre","report_row_id":"CORP","weight":1},{"leg_id":"MAP.COST.OPX.DESK.L03","view_id":"vendor","report_row_id":"UNKNOWN_FORECAST","weight":1},{"leg_id":"MAP.COST.OPX.DESK.L03","view_id":"recurrence","report_row_id":"not_applicable","weight":1},{"leg_id":"MAP.COST.OPX.DESK.L03","view_id":"commitment","report_row_id":"not_applicable","weight":1},{"leg_id":"MAP.COST.OPX.DESK.L03","view_id":"behaviour","report_row_id":"not_applicable","weight":1}]},{"mapping_id":"MAP.COST.OPX.OFFICE","source_row_id":"OPX.OFFICE","posting_owner":"Opex","stream":"CORPORATE","cost_centre":"CORP","vendor_id":"UNKNOWN_FORECAST","tax_code":"DE_IN19","cash_class":"operating","classification":{"recurrence":"recurring","commitment":"committed","behaviour":"fixed"},"legs":[{"leg_id":"MAP.COST.OPX.OFFICE.L01","side":"debit","account_id":"GL.OPEX.OPX.OFFICE","amount_component":"net_plus_unrecoverable_vat"},{"leg_id":"MAP.COST.OPX.OFFICE.L02","side":"debit","account_id":"GL.VAT.DOM_ASSET","amount_component":"recoverable_vat"},{"leg_id":"MAP.COST.OPX.OFFICE.L03","side":"credit","account_id":"GL.AP.SUPPLIER","amount_component":"gross"}],"report_allocations":[{"leg_id":"MAP.COST.OPX.OFFICE.L01","view_id":"statement","report_row_id":"PNL.OPEX","weight":1},{"leg_id":"MAP.COST.OPX.OFFICE.L01","view_id":"nature","report_row_id":"operating_expense","weight":1},{"leg_id":"MAP.COST.OPX.OFFICE.L01","view_id":"function","report_row_id":"general_admin","weight":1},{"leg_id":"MAP.COST.OPX.OFFICE.L01","view_id":"cost_centre","report_row_id":"CORP","weight":1},{"leg_id":"MAP.COST.OPX.OFFICE.L01","view_id":"vendor","report_row_id":"UNKNOWN_FORECAST","weight":1},{"leg_id":"MAP.COST.OPX.OFFICE.L01","view_id":"recurrence","report_row_id":"recurring","weight":1},{"leg_id":"MAP.COST.OPX.OFFICE.L01","view_id":"commitment","report_row_id":"committed","weight":1},{"leg_id":"MAP.COST.OPX.OFFICE.L01","view_id":"behaviour","report_row_id":"fixed","weight":1},{"leg_id":"MAP.COST.OPX.OFFICE.L02","view_id":"statement","report_row_id":"BS.TAX_ASSETS","weight":1},{"leg_id":"MAP.COST.OPX.OFFICE.L02","view_id":"nature","report_row_id":"tax_assets","weight":1},{"leg_id":"MAP.COST.OPX.OFFICE.L02","view_id":"function","report_row_id":"balance_sheet","weight":1},{"leg_id":"MAP.COST.OPX.OFFICE.L02","view_id":"cost_centre","report_row_id":"CORP","weight":1},{"leg_id":"MAP.COST.OPX.OFFICE.L02","view_id":"vendor","report_row_id":"UNKNOWN_FORECAST","weight":1},{"leg_id":"MAP.COST.OPX.OFFICE.L02","view_id":"recurrence","report_row_id":"not_applicable","weight":1},{"leg_id":"MAP.COST.OPX.OFFICE.L02","view_id":"commitment","report_row_id":"not_applicable","weight":1},{"leg_id":"MAP.COST.OPX.OFFICE.L02","view_id":"behaviour","report_row_id":"not_applicable","weight":1},{"leg_id":"MAP.COST.OPX.OFFICE.L03","view_id":"statement","report_row_id":"BS.AP","weight":1},{"leg_id":"MAP.COST.OPX.OFFICE.L03","view_id":"nature","report_row_id":"ap","weight":1},{"leg_id":"MAP.COST.OPX.OFFICE.L03","view_id":"function","report_row_id":"balance_sheet","weight":1},{"leg_id":"MAP.COST.OPX.OFFICE.L03","view_id":"cost_centre","report_row_id":"CORP","weight":1},{"leg_id":"MAP.COST.OPX.OFFICE.L03","view_id":"vendor","report_row_id":"UNKNOWN_FORECAST","weight":1},{"leg_id":"MAP.COST.OPX.OFFICE.L03","view_id":"recurrence","report_row_id":"not_applicable","weight":1},{"leg_id":"MAP.COST.OPX.OFFICE.L03","view_id":"commitment","report_row_id":"not_applicable","weight":1},{"leg_id":"MAP.COST.OPX.OFFICE.L03","view_id":"behaviour","report_row_id":"not_applicable","weight":1}]},{"mapping_id":"MAP.CAPEX.OPX.FITOUT","source_row_id":"CAP.FITOUT_ADDITIONS","posting_owner":"Capex","stream":"CORPORATE","cost_centre":"CORP","vendor_id":"UNKNOWN_FORECAST","tax_code":"DE_IN19","cash_class":"investing","classification":{"recurrence":"one_off","commitment":"committed","behaviour":"fixed"},"legs":[{"leg_id":"MAP.CAPEX.OPX.FITOUT.L01","side":"debit","account_id":"GL.ASSET.FITOUT","amount_component":"net_plus_unrecoverable_vat"},{"leg_id":"MAP.CAPEX.OPX.FITOUT.L02","side":"debit","account_id":"GL.VAT.DOM_ASSET","amount_component":"recoverable_vat"},{"leg_id":"MAP.CAPEX.OPX.FITOUT.L03","side":"credit","account_id":"GL.AP.CAPEX","amount_component":"gross"}],"report_allocations":[{"leg_id":"MAP.CAPEX.OPX.FITOUT.L01","view_id":"statement","report_row_id":"BS.ASSET_GROSS","weight":1},{"leg_id":"MAP.CAPEX.OPX.FITOUT.L01","view_id":"nature","report_row_id":"asset_gross","weight":1},{"leg_id":"MAP.CAPEX.OPX.FITOUT.L01","view_id":"function","report_row_id":"balance_sheet","weight":1},{"leg_id":"MAP.CAPEX.OPX.FITOUT.L01","view_id":"cost_centre","report_row_id":"CORP","weight":1},{"leg_id":"MAP.CAPEX.OPX.FITOUT.L01","view_id":"vendor","report_row_id":"UNKNOWN_FORECAST","weight":1},{"leg_id":"MAP.CAPEX.OPX.FITOUT.L01","view_id":"recurrence","report_row_id":"not_applicable","weight":1},{"leg_id":"MAP.CAPEX.OPX.FITOUT.L01","view_id":"commitment","report_row_id":"not_applicable","weight":1},{"leg_id":"MAP.CAPEX.OPX.FITOUT.L01","view_id":"behaviour","report_row_id":"not_applicable","weight":1},{"leg_id":"MAP.CAPEX.OPX.FITOUT.L02","view_id":"statement","report_row_id":"BS.TAX_ASSETS","weight":1},{"leg_id":"MAP.CAPEX.OPX.FITOUT.L02","view_id":"nature","report_row_id":"tax_assets","weight":1},{"leg_id":"MAP.CAPEX.OPX.FITOUT.L02","view_id":"function","report_row_id":"balance_sheet","weight":1},{"leg_id":"MAP.CAPEX.OPX.FITOUT.L02","view_id":"cost_centre","report_row_id":"CORP","weight":1},{"leg_id":"MAP.CAPEX.OPX.FITOUT.L02","view_id":"vendor","report_row_id":"UNKNOWN_FORECAST","weight":1},{"leg_id":"MAP.CAPEX.OPX.FITOUT.L02","view_id":"recurrence","report_row_id":"not_applicable","weight":1},{"leg_id":"MAP.CAPEX.OPX.FITOUT.L02","view_id":"commitment","report_row_id":"not_applicable","weight":1},{"leg_id":"MAP.CAPEX.OPX.FITOUT.L02","view_id":"behaviour","report_row_id":"not_applicable","weight":1},{"leg_id":"MAP.CAPEX.OPX.FITOUT.L03","view_id":"statement","report_row_id":"BS.AP","weight":1},{"leg_id":"MAP.CAPEX.OPX.FITOUT.L03","view_id":"nature","report_row_id":"ap","weight":1},{"leg_id":"MAP.CAPEX.OPX.FITOUT.L03","view_id":"function","report_row_id":"balance_sheet","weight":1},{"leg_id":"MAP.CAPEX.OPX.FITOUT.L03","view_id":"cost_centre","report_row_id":"CORP","weight":1},{"leg_id":"MAP.CAPEX.OPX.FITOUT.L03","view_id":"vendor","report_row_id":"UNKNOWN_FORECAST","weight":1},{"leg_id":"MAP.CAPEX.OPX.FITOUT.L03","view_id":"recurrence","report_row_id":"not_applicable","weight":1},{"leg_id":"MAP.CAPEX.OPX.FITOUT.L03","view_id":"commitment","report_row_id":"not_applicable","weight":1},{"leg_id":"MAP.CAPEX.OPX.FITOUT.L03","view_id":"behaviour","report_row_id":"not_applicable","weight":1}]},{"mapping_id":"MAP.COST.OPX.BRAND","source_row_id":"OPX.BRAND","posting_owner":"Opex","stream":"CORPORATE","cost_centre":"MKT","vendor_id":"UNKNOWN_FORECAST","tax_code":"DE_IN19","cash_class":"operating","classification":{"recurrence":"recurring","commitment":"discretionary","behaviour":"fixed"},"legs":[{"leg_id":"MAP.COST.OPX.BRAND.L01","side":"debit","account_id":"GL.OPEX.OPX.BRAND","amount_component":"net_plus_unrecoverable_vat"},{"leg_id":"MAP.COST.OPX.BRAND.L02","side":"debit","account_id":"GL.VAT.DOM_ASSET","amount_component":"recoverable_vat"},{"leg_id":"MAP.COST.OPX.BRAND.L03","side":"credit","account_id":"GL.AP.SUPPLIER","amount_component":"gross"}],"report_allocations":[{"leg_id":"MAP.COST.OPX.BRAND.L01","view_id":"statement","report_row_id":"PNL.OPEX","weight":1},{"leg_id":"MAP.COST.OPX.BRAND.L01","view_id":"nature","report_row_id":"operating_expense","weight":1},{"leg_id":"MAP.COST.OPX.BRAND.L01","view_id":"function","report_row_id":"sales_marketing","weight":1},{"leg_id":"MAP.COST.OPX.BRAND.L01","view_id":"cost_centre","report_row_id":"MKT","weight":1},{"leg_id":"MAP.COST.OPX.BRAND.L01","view_id":"vendor","report_row_id":"UNKNOWN_FORECAST","weight":1},{"leg_id":"MAP.COST.OPX.BRAND.L01","view_id":"recurrence","report_row_id":"recurring","weight":1},{"leg_id":"MAP.COST.OPX.BRAND.L01","view_id":"commitment","report_row_id":"discretionary","weight":1},{"leg_id":"MAP.COST.OPX.BRAND.L01","view_id":"behaviour","report_row_id":"fixed","weight":1},{"leg_id":"MAP.COST.OPX.BRAND.L02","view_id":"statement","report_row_id":"BS.TAX_ASSETS","weight":1},{"leg_id":"MAP.COST.OPX.BRAND.L02","view_id":"nature","report_row_id":"tax_assets","weight":1},{"leg_id":"MAP.COST.OPX.BRAND.L02","view_id":"function","report_row_id":"balance_sheet","weight":1},{"leg_id":"MAP.COST.OPX.BRAND.L02","view_id":"cost_centre","report_row_id":"MKT","weight":1},{"leg_id":"MAP.COST.OPX.BRAND.L02","view_id":"vendor","report_row_id":"UNKNOWN_FORECAST","weight":1},{"leg_id":"MAP.COST.OPX.BRAND.L02","view_id":"recurrence","report_row_id":"not_applicable","weight":1},{"leg_id":"MAP.COST.OPX.BRAND.L02","view_id":"commitment","report_row_id":"not_applicable","weight":1},{"leg_id":"MAP.COST.OPX.BRAND.L02","view_id":"behaviour","report_row_id":"not_applicable","weight":1},{"leg_id":"MAP.COST.OPX.BRAND.L03","view_id":"statement","report_row_id":"BS.AP","weight":1},{"leg_id":"MAP.COST.OPX.BRAND.L03","view_id":"nature","report_row_id":"ap","weight":1},{"leg_id":"MAP.COST.OPX.BRAND.L03","view_id":"function","report_row_id":"balance_sheet","weight":1},{"leg_id":"MAP.COST.OPX.BRAND.L03","view_id":"cost_centre","report_row_id":"MKT","weight":1},{"leg_id":"MAP.COST.OPX.BRAND.L03","view_id":"vendor","report_row_id":"UNKNOWN_FORECAST","weight":1},{"leg_id":"MAP.COST.OPX.BRAND.L03","view_id":"recurrence","report_row_id":"not_applicable","weight":1},{"leg_id":"MAP.COST.OPX.BRAND.L03","view_id":"commitment","report_row_id":"not_applicable","weight":1},{"leg_id":"MAP.COST.OPX.BRAND.L03","view_id":"behaviour","report_row_id":"not_applicable","weight":1}]},{"mapping_id":"MAP.COST.OPX.CONTEST","source_row_id":"OPX.CONTEST","posting_owner":"Opex","stream":"CORPORATE","cost_centre":"MKT","vendor_id":"UNKNOWN_FORECAST","tax_code":"NONE","cash_class":"operating","classification":{"recurrence":"recurring","commitment":"discretionary","behaviour":"fixed"},"legs":[{"leg_id":"MAP.COST.OPX.CONTEST.L01","side":"debit","account_id":"GL.OPEX.OPX.CONTEST","amount_component":"net"},{"leg_id":"MAP.COST.OPX.CONTEST.L02","side":"credit","account_id":"GL.AP.SUPPLIER","amount_component":"net"}],"report_allocations":[{"leg_id":"MAP.COST.OPX.CONTEST.L01","view_id":"statement","report_row_id":"PNL.OPEX","weight":1},{"leg_id":"MAP.COST.OPX.CONTEST.L01","view_id":"nature","report_row_id":"operating_expense","weight":1},{"leg_id":"MAP.COST.OPX.CONTEST.L01","view_id":"function","report_row_id":"sales_marketing","weight":1},{"leg_id":"MAP.COST.OPX.CONTEST.L01","view_id":"cost_centre","report_row_id":"MKT","weight":1},{"leg_id":"MAP.COST.OPX.CONTEST.L01","view_id":"vendor","report_row_id":"UNKNOWN_FORECAST","weight":1},{"leg_id":"MAP.COST.OPX.CONTEST.L01","view_id":"recurrence","report_row_id":"recurring","weight":1},{"leg_id":"MAP.COST.OPX.CONTEST.L01","view_id":"commitment","report_row_id":"discretionary","weight":1},{"leg_id":"MAP.COST.OPX.CONTEST.L01","view_id":"behaviour","report_row_id":"fixed","weight":1},{"leg_id":"MAP.COST.OPX.CONTEST.L02","view_id":"statement","report_row_id":"BS.AP","weight":1},{"leg_id":"MAP.COST.OPX.CONTEST.L02","view_id":"nature","report_row_id":"ap","weight":1},{"leg_id":"MAP.COST.OPX.CONTEST.L02","view_id":"function","report_row_id":"balance_sheet","weight":1},{"leg_id":"MAP.COST.OPX.CONTEST.L02","view_id":"cost_centre","report_row_id":"MKT","weight":1},{"leg_id":"MAP.COST.OPX.CONTEST.L02","view_id":"vendor","report_row_id":"UNKNOWN_FORECAST","weight":1},{"leg_id":"MAP.COST.OPX.CONTEST.L02","view_id":"recurrence","report_row_id":"not_applicable","weight":1},{"leg_id":"MAP.COST.OPX.CONTEST.L02","view_id":"commitment","report_row_id":"not_applicable","weight":1},{"leg_id":"MAP.COST.OPX.CONTEST.L02","view_id":"behaviour","report_row_id":"not_applicable","weight":1}]},{"mapping_id":"MAP.COST.OPX.REFERRAL","source_row_id":"OPX.REFERRAL","posting_owner":"Opex","stream":"CORPORATE","cost_centre":"MKT","vendor_id":"UNKNOWN_FORECAST","tax_code":"NONE","cash_class":"operating","classification":{"recurrence":"recurring","commitment":"discretionary","behaviour":"variable"},"legs":[{"leg_id":"MAP.COST.OPX.REFERRAL.L01","side":"debit","account_id":"GL.OPEX.OPX.REFERRAL","amount_component":"net"},{"leg_id":"MAP.COST.OPX.REFERRAL.L02","side":"credit","account_id":"GL.AP.SUPPLIER","amount_component":"net"}],"report_allocations":[{"leg_id":"MAP.COST.OPX.REFERRAL.L01","view_id":"statement","report_row_id":"PNL.OPEX","weight":1},{"leg_id":"MAP.COST.OPX.REFERRAL.L01","view_id":"nature","report_row_id":"operating_expense","weight":1},{"leg_id":"MAP.COST.OPX.REFERRAL.L01","view_id":"function","report_row_id":"sales_marketing","weight":1},{"leg_id":"MAP.COST.OPX.REFERRAL.L01","view_id":"cost_centre","report_row_id":"MKT","weight":1},{"leg_id":"MAP.COST.OPX.REFERRAL.L01","view_id":"vendor","report_row_id":"UNKNOWN_FORECAST","weight":1},{"leg_id":"MAP.COST.OPX.REFERRAL.L01","view_id":"recurrence","report_row_id":"recurring","weight":1},{"leg_id":"MAP.COST.OPX.REFERRAL.L01","view_id":"commitment","report_row_id":"discretionary","weight":1},{"leg_id":"MAP.COST.OPX.REFERRAL.L01","view_id":"behaviour","report_row_id":"variable","weight":1},{"leg_id":"MAP.COST.OPX.REFERRAL.L02","view_id":"statement","report_row_id":"BS.AP","weight":1},{"leg_id":"MAP.COST.OPX.REFERRAL.L02","view_id":"nature","report_row_id":"ap","weight":1},{"leg_id":"MAP.COST.OPX.REFERRAL.L02","view_id":"function","report_row_id":"balance_sheet","weight":1},{"leg_id":"MAP.COST.OPX.REFERRAL.L02","view_id":"cost_centre","report_row_id":"MKT","weight":1},{"leg_id":"MAP.COST.OPX.REFERRAL.L02","view_id":"vendor","report_row_id":"UNKNOWN_FORECAST","weight":1},{"leg_id":"MAP.COST.OPX.REFERRAL.L02","view_id":"recurrence","report_row_id":"not_applicable","weight":1},{"leg_id":"MAP.COST.OPX.REFERRAL.L02","view_id":"commitment","report_row_id":"not_applicable","weight":1},{"leg_id":"MAP.COST.OPX.REFERRAL.L02","view_id":"behaviour","report_row_id":"not_applicable","weight":1}]},{"mapping_id":"MAP.COST.OPX.BOOKKEEP","source_row_id":"OPX.BOOKKEEP","posting_owner":"Opex","stream":"CORPORATE","cost_centre":"FIN","vendor_id":"UNKNOWN_FORECAST","tax_code":"DE_IN19","cash_class":"operating","classification":{"recurrence":"recurring","commitment":"committed","behaviour":"fixed"},"legs":[{"leg_id":"MAP.COST.OPX.BOOKKEEP.L01","side":"debit","account_id":"GL.OPEX.OPX.BOOKKEEP","amount_component":"net_plus_unrecoverable_vat"},{"leg_id":"MAP.COST.OPX.BOOKKEEP.L02","side":"debit","account_id":"GL.VAT.DOM_ASSET","amount_component":"recoverable_vat"},{"leg_id":"MAP.COST.OPX.BOOKKEEP.L03","side":"credit","account_id":"GL.AP.SUPPLIER","amount_component":"gross"}],"report_allocations":[{"leg_id":"MAP.COST.OPX.BOOKKEEP.L01","view_id":"statement","report_row_id":"PNL.OPEX","weight":1},{"leg_id":"MAP.COST.OPX.BOOKKEEP.L01","view_id":"nature","report_row_id":"operating_expense","weight":1},{"leg_id":"MAP.COST.OPX.BOOKKEEP.L01","view_id":"function","report_row_id":"general_admin","weight":1},{"leg_id":"MAP.COST.OPX.BOOKKEEP.L01","view_id":"cost_centre","report_row_id":"FIN","weight":1},{"leg_id":"MAP.COST.OPX.BOOKKEEP.L01","view_id":"vendor","report_row_id":"UNKNOWN_FORECAST","weight":1},{"leg_id":"MAP.COST.OPX.BOOKKEEP.L01","view_id":"recurrence","report_row_id":"recurring","weight":1},{"leg_id":"MAP.COST.OPX.BOOKKEEP.L01","view_id":"commitment","report_row_id":"committed","weight":1},{"leg_id":"MAP.COST.OPX.BOOKKEEP.L01","view_id":"behaviour","report_row_id":"fixed","weight":1},{"leg_id":"MAP.COST.OPX.BOOKKEEP.L02","view_id":"statement","report_row_id":"BS.TAX_ASSETS","weight":1},{"leg_id":"MAP.COST.OPX.BOOKKEEP.L02","view_id":"nature","report_row_id":"tax_assets","weight":1},{"leg_id":"MAP.COST.OPX.BOOKKEEP.L02","view_id":"function","report_row_id":"balance_sheet","weight":1},{"leg_id":"MAP.COST.OPX.BOOKKEEP.L02","view_id":"cost_centre","report_row_id":"FIN","weight":1},{"leg_id":"MAP.COST.OPX.BOOKKEEP.L02","view_id":"vendor","report_row_id":"UNKNOWN_FORECAST","weight":1},{"leg_id":"MAP.COST.OPX.BOOKKEEP.L02","view_id":"recurrence","report_row_id":"not_applicable","weight":1},{"leg_id":"MAP.COST.OPX.BOOKKEEP.L02","view_id":"commitment","report_row_id":"not_applicable","weight":1},{"leg_id":"MAP.COST.OPX.BOOKKEEP.L02","view_id":"behaviour","report_row_id":"not_applicable","weight":1},{"leg_id":"MAP.COST.OPX.BOOKKEEP.L03","view_id":"statement","report_row_id":"BS.AP","weight":1},{"leg_id":"MAP.COST.OPX.BOOKKEEP.L03","view_id":"nature","report_row_id":"ap","weight":1},{"leg_id":"MAP.COST.OPX.BOOKKEEP.L03","view_id":"function","report_row_id":"balance_sheet","weight":1},{"leg_id":"MAP.COST.OPX.BOOKKEEP.L03","view_id":"cost_centre","report_row_id":"FIN","weight":1},{"leg_id":"MAP.COST.OPX.BOOKKEEP.L03","view_id":"vendor","report_row_id":"UNKNOWN_FORECAST","weight":1},{"leg_id":"MAP.COST.OPX.BOOKKEEP.L03","view_id":"recurrence","report_row_id":"not_applicable","weight":1},{"leg_id":"MAP.COST.OPX.BOOKKEEP.L03","view_id":"commitment","report_row_id":"not_applicable","weight":1},{"leg_id":"MAP.COST.OPX.BOOKKEEP.L03","view_id":"behaviour","report_row_id":"not_applicable","weight":1}]},{"mapping_id":"MAP.COST.OPX.PAYROLL","source_row_id":"OPX.PAYROLL","posting_owner":"Opex","stream":"CORPORATE","cost_centre":"FIN","vendor_id":"UNKNOWN_FORECAST","tax_code":"DE_IN19","cash_class":"operating","classification":{"recurrence":"recurring","commitment":"committed","behaviour":"fixed"},"legs":[{"leg_id":"MAP.COST.OPX.PAYROLL.L01","side":"debit","account_id":"GL.OPEX.OPX.PAYROLL","amount_component":"net_plus_unrecoverable_vat"},{"leg_id":"MAP.COST.OPX.PAYROLL.L02","side":"debit","account_id":"GL.VAT.DOM_ASSET","amount_component":"recoverable_vat"},{"leg_id":"MAP.COST.OPX.PAYROLL.L03","side":"credit","account_id":"GL.AP.SUPPLIER","amount_component":"gross"}],"report_allocations":[{"leg_id":"MAP.COST.OPX.PAYROLL.L01","view_id":"statement","report_row_id":"PNL.OPEX","weight":1},{"leg_id":"MAP.COST.OPX.PAYROLL.L01","view_id":"nature","report_row_id":"operating_expense","weight":1},{"leg_id":"MAP.COST.OPX.PAYROLL.L01","view_id":"function","report_row_id":"general_admin","weight":1},{"leg_id":"MAP.COST.OPX.PAYROLL.L01","view_id":"cost_centre","report_row_id":"FIN","weight":1},{"leg_id":"MAP.COST.OPX.PAYROLL.L01","view_id":"vendor","report_row_id":"UNKNOWN_FORECAST","weight":1},{"leg_id":"MAP.COST.OPX.PAYROLL.L01","view_id":"recurrence","report_row_id":"recurring","weight":1},{"leg_id":"MAP.COST.OPX.PAYROLL.L01","view_id":"commitment","report_row_id":"committed","weight":1},{"leg_id":"MAP.COST.OPX.PAYROLL.L01","view_id":"behaviour","report_row_id":"fixed","weight":1},{"leg_id":"MAP.COST.OPX.PAYROLL.L02","view_id":"statement","report_row_id":"BS.TAX_ASSETS","weight":1},{"leg_id":"MAP.COST.OPX.PAYROLL.L02","view_id":"nature","report_row_id":"tax_assets","weight":1},{"leg_id":"MAP.COST.OPX.PAYROLL.L02","view_id":"function","report_row_id":"balance_sheet","weight":1},{"leg_id":"MAP.COST.OPX.PAYROLL.L02","view_id":"cost_centre","report_row_id":"FIN","weight":1},{"leg_id":"MAP.COST.OPX.PAYROLL.L02","view_id":"vendor","report_row_id":"UNKNOWN_FORECAST","weight":1},{"leg_id":"MAP.COST.OPX.PAYROLL.L02","view_id":"recurrence","report_row_id":"not_applicable","weight":1},{"leg_id":"MAP.COST.OPX.PAYROLL.L02","view_id":"commitment","report_row_id":"not_applicable","weight":1},{"leg_id":"MAP.COST.OPX.PAYROLL.L02","view_id":"behaviour","report_row_id":"not_applicable","weight":1},{"leg_id":"MAP.COST.OPX.PAYROLL.L03","view_id":"statement","report_row_id":"BS.AP","weight":1},{"leg_id":"MAP.COST.OPX.PAYROLL.L03","view_id":"nature","report_row_id":"ap","weight":1},{"leg_id":"MAP.COST.OPX.PAYROLL.L03","view_id":"function","report_row_id":"balance_sheet","weight":1},{"leg_id":"MAP.COST.OPX.PAYROLL.L03","view_id":"cost_centre","report_row_id":"FIN","weight":1},{"leg_id":"MAP.COST.OPX.PAYROLL.L03","view_id":"vendor","report_row_id":"UNKNOWN_FORECAST","weight":1},{"leg_id":"MAP.COST.OPX.PAYROLL.L03","view_id":"recurrence","report_row_id":"not_applicable","weight":1},{"leg_id":"MAP.COST.OPX.PAYROLL.L03","view_id":"commitment","report_row_id":"not_applicable","weight":1},{"leg_id":"MAP.COST.OPX.PAYROLL.L03","view_id":"behaviour","report_row_id":"not_applicable","weight":1}]},{"mapping_id":"MAP.ACCOUNTS.ACCRUE","source_row_id":"OPX.ACCOUNTS","posting_owner":"Opex","stream":"CORPORATE","cost_centre":"FIN","vendor_id":"UNKNOWN_FORECAST","tax_code":"NONE","cash_class":"noncash","classification":{"recurrence":"recurring","commitment":"committed","behaviour":"fixed"},"legs":[{"leg_id":"MAP.ACCOUNTS.ACCRUE.L01","side":"debit","account_id":"GL.OPEX.OPX.ACCOUNTS","amount_component":"net"},{"leg_id":"MAP.ACCOUNTS.ACCRUE.L02","side":"credit","account_id":"GL.ACCRUED.ACCOUNTS","amount_component":"net"}],"report_allocations":[{"leg_id":"MAP.ACCOUNTS.ACCRUE.L01","view_id":"statement","report_row_id":"PNL.OPEX","weight":1},{"leg_id":"MAP.ACCOUNTS.ACCRUE.L01","view_id":"nature","report_row_id":"operating_expense","weight":1},{"leg_id":"MAP.ACCOUNTS.ACCRUE.L01","view_id":"function","report_row_id":"general_admin","weight":1},{"leg_id":"MAP.ACCOUNTS.ACCRUE.L01","view_id":"cost_centre","report_row_id":"FIN","weight":1},{"leg_id":"MAP.ACCOUNTS.ACCRUE.L01","view_id":"vendor","report_row_id":"UNKNOWN_FORECAST","weight":1},{"leg_id":"MAP.ACCOUNTS.ACCRUE.L01","view_id":"recurrence","report_row_id":"recurring","weight":1},{"leg_id":"MAP.ACCOUNTS.ACCRUE.L01","view_id":"commitment","report_row_id":"committed","weight":1},{"leg_id":"MAP.ACCOUNTS.ACCRUE.L01","view_id":"behaviour","report_row_id":"fixed","weight":1},{"leg_id":"MAP.ACCOUNTS.ACCRUE.L02","view_id":"statement","report_row_id":"BS.AP","weight":1},{"leg_id":"MAP.ACCOUNTS.ACCRUE.L02","view_id":"nature","report_row_id":"ap","weight":1},{"leg_id":"MAP.ACCOUNTS.ACCRUE.L02","view_id":"function","report_row_id":"balance_sheet","weight":1},{"leg_id":"MAP.ACCOUNTS.ACCRUE.L02","view_id":"cost_centre","report_row_id":"FIN","weight":1},{"leg_id":"MAP.ACCOUNTS.ACCRUE.L02","view_id":"vendor","report_row_id":"UNKNOWN_FORECAST","weight":1},{"leg_id":"MAP.ACCOUNTS.ACCRUE.L02","view_id":"recurrence","report_row_id":"not_applicable","weight":1},{"leg_id":"MAP.ACCOUNTS.ACCRUE.L02","view_id":"commitment","report_row_id":"not_applicable","weight":1},{"leg_id":"MAP.ACCOUNTS.ACCRUE.L02","view_id":"behaviour","report_row_id":"not_applicable","weight":1}]},{"mapping_id":"MAP.ACCOUNTS.MARCH","source_row_id":"WC.ACCOUNTS_ACCRUAL","posting_owner":"Opex","stream":"CORPORATE","cost_centre":"FIN","vendor_id":"UNKNOWN_FORECAST","tax_code":"DE_IN19","cash_class":"operating","classification":{"recurrence":"recurring","commitment":"committed","behaviour":"fixed"},"legs":[{"leg_id":"MAP.ACCOUNTS.MARCH.L01","side":"debit","account_id":"GL.ACCRUED.ACCOUNTS","amount_component":"net"},{"leg_id":"MAP.ACCOUNTS.MARCH.L02","side":"debit","account_id":"GL.OPEX.OPX.ACCOUNTS","amount_component":"unrecoverable_vat"},{"leg_id":"MAP.ACCOUNTS.MARCH.L03","side":"debit","account_id":"GL.VAT.DOM_ASSET","amount_component":"recoverable_vat"},{"leg_id":"MAP.ACCOUNTS.MARCH.L04","side":"credit","account_id":"GL.CASH","amount_component":"gross"}],"report_allocations":[{"leg_id":"MAP.ACCOUNTS.MARCH.L01","view_id":"statement","report_row_id":"BS.AP","weight":1},{"leg_id":"MAP.ACCOUNTS.MARCH.L01","view_id":"nature","report_row_id":"ap","weight":1},{"leg_id":"MAP.ACCOUNTS.MARCH.L01","view_id":"function","report_row_id":"balance_sheet","weight":1},{"leg_id":"MAP.ACCOUNTS.MARCH.L01","view_id":"cost_centre","report_row_id":"FIN","weight":1},{"leg_id":"MAP.ACCOUNTS.MARCH.L01","view_id":"vendor","report_row_id":"UNKNOWN_FORECAST","weight":1},{"leg_id":"MAP.ACCOUNTS.MARCH.L01","view_id":"recurrence","report_row_id":"not_applicable","weight":1},{"leg_id":"MAP.ACCOUNTS.MARCH.L01","view_id":"commitment","report_row_id":"not_applicable","weight":1},{"leg_id":"MAP.ACCOUNTS.MARCH.L01","view_id":"behaviour","report_row_id":"not_applicable","weight":1},{"leg_id":"MAP.ACCOUNTS.MARCH.L02","view_id":"statement","report_row_id":"PNL.OPEX","weight":1},{"leg_id":"MAP.ACCOUNTS.MARCH.L02","view_id":"nature","report_row_id":"operating_expense","weight":1},{"leg_id":"MAP.ACCOUNTS.MARCH.L02","view_id":"function","report_row_id":"general_admin","weight":1},{"leg_id":"MAP.ACCOUNTS.MARCH.L02","view_id":"cost_centre","report_row_id":"FIN","weight":1},{"leg_id":"MAP.ACCOUNTS.MARCH.L02","view_id":"vendor","report_row_id":"UNKNOWN_FORECAST","weight":1},{"leg_id":"MAP.ACCOUNTS.MARCH.L02","view_id":"recurrence","report_row_id":"recurring","weight":1},{"leg_id":"MAP.ACCOUNTS.MARCH.L02","view_id":"commitment","report_row_id":"committed","weight":1},{"leg_id":"MAP.ACCOUNTS.MARCH.L02","view_id":"behaviour","report_row_id":"fixed","weight":1},{"leg_id":"MAP.ACCOUNTS.MARCH.L03","view_id":"statement","report_row_id":"BS.TAX_ASSETS","weight":1},{"leg_id":"MAP.ACCOUNTS.MARCH.L03","view_id":"nature","report_row_id":"tax_assets","weight":1},{"leg_id":"MAP.ACCOUNTS.MARCH.L03","view_id":"function","report_row_id":"balance_sheet","weight":1},{"leg_id":"MAP.ACCOUNTS.MARCH.L03","view_id":"cost_centre","report_row_id":"FIN","weight":1},{"leg_id":"MAP.ACCOUNTS.MARCH.L03","view_id":"vendor","report_row_id":"UNKNOWN_FORECAST","weight":1},{"leg_id":"MAP.ACCOUNTS.MARCH.L03","view_id":"recurrence","report_row_id":"not_applicable","weight":1},{"leg_id":"MAP.ACCOUNTS.MARCH.L03","view_id":"commitment","report_row_id":"not_applicable","weight":1},{"leg_id":"MAP.ACCOUNTS.MARCH.L03","view_id":"behaviour","report_row_id":"not_applicable","weight":1},{"leg_id":"MAP.ACCOUNTS.MARCH.L04","view_id":"statement","report_row_id":"BS.CASH","weight":1},{"leg_id":"MAP.ACCOUNTS.MARCH.L04","view_id":"nature","report_row_id":"cash","weight":1},{"leg_id":"MAP.ACCOUNTS.MARCH.L04","view_id":"function","report_row_id":"balance_sheet","weight":1},{"leg_id":"MAP.ACCOUNTS.MARCH.L04","view_id":"cost_centre","report_row_id":"FIN","weight":1},{"leg_id":"MAP.ACCOUNTS.MARCH.L04","view_id":"vendor","report_row_id":"UNKNOWN_FORECAST","weight":1},{"leg_id":"MAP.ACCOUNTS.MARCH.L04","view_id":"recurrence","report_row_id":"not_applicable","weight":1},{"leg_id":"MAP.ACCOUNTS.MARCH.L04","view_id":"commitment","report_row_id":"not_applicable","weight":1},{"leg_id":"MAP.ACCOUNTS.MARCH.L04","view_id":"behaviour","report_row_id":"not_applicable","weight":1}]},{"mapping_id":"MAP.COST.OPX.FOUNDING.REGISTER","source_row_id":"OPX.FOUNDING.REGISTER","posting_owner":"Opex","stream":"CORPORATE","cost_centre":"FIN","vendor_id":"UNKNOWN_FORECAST","tax_code":"NONE","cash_class":"operating","classification":{"recurrence":"one_off","commitment":"committed","behaviour":"fixed"},"legs":[{"leg_id":"MAP.COST.OPX.FOUNDING.REGISTER.L01","side":"debit","account_id":"GL.OPEX.OPX.FOUNDING.REGISTER","amount_component":"net"},{"leg_id":"MAP.COST.OPX.FOUNDING.REGISTER.L02","side":"credit","account_id":"GL.AP.SUPPLIER","amount_component":"net"}],"report_allocations":[{"leg_id":"MAP.COST.OPX.FOUNDING.REGISTER.L01","view_id":"statement","report_row_id":"PNL.OPEX","weight":1},{"leg_id":"MAP.COST.OPX.FOUNDING.REGISTER.L01","view_id":"nature","report_row_id":"operating_expense","weight":1},{"leg_id":"MAP.COST.OPX.FOUNDING.REGISTER.L01","view_id":"function","report_row_id":"general_admin","weight":1},{"leg_id":"MAP.COST.OPX.FOUNDING.REGISTER.L01","view_id":"cost_centre","report_row_id":"FIN","weight":1},{"leg_id":"MAP.COST.OPX.FOUNDING.REGISTER.L01","view_id":"vendor","report_row_id":"UNKNOWN_FORECAST","weight":1},{"leg_id":"MAP.COST.OPX.FOUNDING.REGISTER.L01","view_id":"recurrence","report_row_id":"one_off","weight":1},{"leg_id":"MAP.COST.OPX.FOUNDING.REGISTER.L01","view_id":"commitment","report_row_id":"committed","weight":1},{"leg_id":"MAP.COST.OPX.FOUNDING.REGISTER.L01","view_id":"behaviour","report_row_id":"fixed","weight":1},{"leg_id":"MAP.COST.OPX.FOUNDING.REGISTER.L02","view_id":"statement","report_row_id":"BS.AP","weight":1},{"leg_id":"MAP.COST.OPX.FOUNDING.REGISTER.L02","view_id":"nature","report_row_id":"ap","weight":1},{"leg_id":"MAP.COST.OPX.FOUNDING.REGISTER.L02","view_id":"function","report_row_id":"balance_sheet","weight":1},{"leg_id":"MAP.COST.OPX.FOUNDING.REGISTER.L02","view_id":"cost_centre","report_row_id":"FIN","weight":1},{"leg_id":"MAP.COST.OPX.FOUNDING.REGISTER.L02","view_id":"vendor","report_row_id":"UNKNOWN_FORECAST","weight":1},{"leg_id":"MAP.COST.OPX.FOUNDING.REGISTER.L02","view_id":"recurrence","report_row_id":"not_applicable","weight":1},{"leg_id":"MAP.COST.OPX.FOUNDING.REGISTER.L02","view_id":"commitment","report_row_id":"not_applicable","weight":1},{"leg_id":"MAP.COST.OPX.FOUNDING.REGISTER.L02","view_id":"behaviour","report_row_id":"not_applicable","weight":1}]},{"mapping_id":"MAP.COST.OPX.FOUNDING.NOTARY","source_row_id":"OPX.FOUNDING.NOTARY","posting_owner":"Opex","stream":"CORPORATE","cost_centre":"FIN","vendor_id":"UNKNOWN_FORECAST","tax_code":"DE_IN19","cash_class":"operating","classification":{"recurrence":"one_off","commitment":"committed","behaviour":"fixed"},"legs":[{"leg_id":"MAP.COST.OPX.FOUNDING.NOTARY.L01","side":"debit","account_id":"GL.OPEX.OPX.FOUNDING.NOTARY","amount_component":"net_plus_unrecoverable_vat"},{"leg_id":"MAP.COST.OPX.FOUNDING.NOTARY.L02","side":"debit","account_id":"GL.VAT.DOM_ASSET","amount_component":"recoverable_vat"},{"leg_id":"MAP.COST.OPX.FOUNDING.NOTARY.L03","side":"credit","account_id":"GL.AP.SUPPLIER","amount_component":"gross"}],"report_allocations":[{"leg_id":"MAP.COST.OPX.FOUNDING.NOTARY.L01","view_id":"statement","report_row_id":"PNL.OPEX","weight":1},{"leg_id":"MAP.COST.OPX.FOUNDING.NOTARY.L01","view_id":"nature","report_row_id":"operating_expense","weight":1},{"leg_id":"MAP.COST.OPX.FOUNDING.NOTARY.L01","view_id":"function","report_row_id":"general_admin","weight":1},{"leg_id":"MAP.COST.OPX.FOUNDING.NOTARY.L01","view_id":"cost_centre","report_row_id":"FIN","weight":1},{"leg_id":"MAP.COST.OPX.FOUNDING.NOTARY.L01","view_id":"vendor","report_row_id":"UNKNOWN_FORECAST","weight":1},{"leg_id":"MAP.COST.OPX.FOUNDING.NOTARY.L01","view_id":"recurrence","report_row_id":"one_off","weight":1},{"leg_id":"MAP.COST.OPX.FOUNDING.NOTARY.L01","view_id":"commitment","report_row_id":"committed","weight":1},{"leg_id":"MAP.COST.OPX.FOUNDING.NOTARY.L01","view_id":"behaviour","report_row_id":"fixed","weight":1},{"leg_id":"MAP.COST.OPX.FOUNDING.NOTARY.L02","view_id":"statement","report_row_id":"BS.TAX_ASSETS","weight":1},{"leg_id":"MAP.COST.OPX.FOUNDING.NOTARY.L02","view_id":"nature","report_row_id":"tax_assets","weight":1},{"leg_id":"MAP.COST.OPX.FOUNDING.NOTARY.L02","view_id":"function","report_row_id":"balance_sheet","weight":1},{"leg_id":"MAP.COST.OPX.FOUNDING.NOTARY.L02","view_id":"cost_centre","report_row_id":"FIN","weight":1},{"leg_id":"MAP.COST.OPX.FOUNDING.NOTARY.L02","view_id":"vendor","report_row_id":"UNKNOWN_FORECAST","weight":1},{"leg_id":"MAP.COST.OPX.FOUNDING.NOTARY.L02","view_id":"recurrence","report_row_id":"not_applicable","weight":1},{"leg_id":"MAP.COST.OPX.FOUNDING.NOTARY.L02","view_id":"commitment","report_row_id":"not_applicable","weight":1},{"leg_id":"MAP.COST.OPX.FOUNDING.NOTARY.L02","view_id":"behaviour","report_row_id":"not_applicable","weight":1},{"leg_id":"MAP.COST.OPX.FOUNDING.NOTARY.L03","view_id":"statement","report_row_id":"BS.AP","weight":1},{"leg_id":"MAP.COST.OPX.FOUNDING.NOTARY.L03","view_id":"nature","report_row_id":"ap","weight":1},{"leg_id":"MAP.COST.OPX.FOUNDING.NOTARY.L03","view_id":"function","report_row_id":"balance_sheet","weight":1},{"leg_id":"MAP.COST.OPX.FOUNDING.NOTARY.L03","view_id":"cost_centre","report_row_id":"FIN","weight":1},{"leg_id":"MAP.COST.OPX.FOUNDING.NOTARY.L03","view_id":"vendor","report_row_id":"UNKNOWN_FORECAST","weight":1},{"leg_id":"MAP.COST.OPX.FOUNDING.NOTARY.L03","view_id":"recurrence","report_row_id":"not_applicable","weight":1},{"leg_id":"MAP.COST.OPX.FOUNDING.NOTARY.L03","view_id":"commitment","report_row_id":"not_applicable","weight":1},{"leg_id":"MAP.COST.OPX.FOUNDING.NOTARY.L03","view_id":"behaviour","report_row_id":"not_applicable","weight":1}]},{"mapping_id":"MAP.COST.OPX.IHK","source_row_id":"OPX.IHK","posting_owner":"Opex","stream":"CORPORATE","cost_centre":"CORP","vendor_id":"UNKNOWN_FORECAST","tax_code":"NONE","cash_class":"operating","classification":{"recurrence":"recurring","commitment":"committed","behaviour":"fixed"},"legs":[{"leg_id":"MAP.COST.OPX.IHK.L01","side":"debit","account_id":"GL.OPEX.OPX.IHK","amount_component":"net"},{"leg_id":"MAP.COST.OPX.IHK.L02","side":"credit","account_id":"GL.AP.SUPPLIER","amount_component":"net"}],"report_allocations":[{"leg_id":"MAP.COST.OPX.IHK.L01","view_id":"statement","report_row_id":"PNL.OPEX","weight":1},{"leg_id":"MAP.COST.OPX.IHK.L01","view_id":"nature","report_row_id":"operating_expense","weight":1},{"leg_id":"MAP.COST.OPX.IHK.L01","view_id":"function","report_row_id":"general_admin","weight":1},{"leg_id":"MAP.COST.OPX.IHK.L01","view_id":"cost_centre","report_row_id":"CORP","weight":1},{"leg_id":"MAP.COST.OPX.IHK.L01","view_id":"vendor","report_row_id":"UNKNOWN_FORECAST","weight":1},{"leg_id":"MAP.COST.OPX.IHK.L01","view_id":"recurrence","report_row_id":"recurring","weight":1},{"leg_id":"MAP.COST.OPX.IHK.L01","view_id":"commitment","report_row_id":"committed","weight":1},{"leg_id":"MAP.COST.OPX.IHK.L01","view_id":"behaviour","report_row_id":"fixed","weight":1},{"leg_id":"MAP.COST.OPX.IHK.L02","view_id":"statement","report_row_id":"BS.AP","weight":1},{"leg_id":"MAP.COST.OPX.IHK.L02","view_id":"nature","report_row_id":"ap","weight":1},{"leg_id":"MAP.COST.OPX.IHK.L02","view_id":"function","report_row_id":"balance_sheet","weight":1},{"leg_id":"MAP.COST.OPX.IHK.L02","view_id":"cost_centre","report_row_id":"CORP","weight":1},{"leg_id":"MAP.COST.OPX.IHK.L02","view_id":"vendor","report_row_id":"UNKNOWN_FORECAST","weight":1},{"leg_id":"MAP.COST.OPX.IHK.L02","view_id":"recurrence","report_row_id":"not_applicable","weight":1},{"leg_id":"MAP.COST.OPX.IHK.L02","view_id":"commitment","report_row_id":"not_applicable","weight":1},{"leg_id":"MAP.COST.OPX.IHK.L02","view_id":"behaviour","report_row_id":"not_applicable","weight":1}]},{"mapping_id":"MAP.COST.OPX.INS_PRE","source_row_id":"OPX.INS_PRE","posting_owner":"Opex","stream":"CORPORATE","cost_centre":"CORP","vendor_id":"UNKNOWN_FORECAST","tax_code":"NONE","cash_class":"operating","classification":{"recurrence":"recurring","commitment":"committed","behaviour":"fixed"},"legs":[{"leg_id":"MAP.COST.OPX.INS_PRE.L01","side":"debit","account_id":"GL.OPEX.OPX.INS_PRE","amount_component":"net"},{"leg_id":"MAP.COST.OPX.INS_PRE.L02","side":"credit","account_id":"GL.AP.SUPPLIER","amount_component":"net"}],"report_allocations":[{"leg_id":"MAP.COST.OPX.INS_PRE.L01","view_id":"statement","report_row_id":"PNL.OPEX","weight":1},{"leg_id":"MAP.COST.OPX.INS_PRE.L01","view_id":"nature","report_row_id":"operating_expense","weight":1},{"leg_id":"MAP.COST.OPX.INS_PRE.L01","view_id":"function","report_row_id":"general_admin","weight":1},{"leg_id":"MAP.COST.OPX.INS_PRE.L01","view_id":"cost_centre","report_row_id":"CORP","weight":1},{"leg_id":"MAP.COST.OPX.INS_PRE.L01","view_id":"vendor","report_row_id":"UNKNOWN_FORECAST","weight":1},{"leg_id":"MAP.COST.OPX.INS_PRE.L01","view_id":"recurrence","report_row_id":"recurring","weight":1},{"leg_id":"MAP.COST.OPX.INS_PRE.L01","view_id":"commitment","report_row_id":"committed","weight":1},{"leg_id":"MAP.COST.OPX.INS_PRE.L01","view_id":"behaviour","report_row_id":"fixed","weight":1},{"leg_id":"MAP.COST.OPX.INS_PRE.L02","view_id":"statement","report_row_id":"BS.AP","weight":1},{"leg_id":"MAP.COST.OPX.INS_PRE.L02","view_id":"nature","report_row_id":"ap","weight":1},{"leg_id":"MAP.COST.OPX.INS_PRE.L02","view_id":"function","report_row_id":"balance_sheet","weight":1},{"leg_id":"MAP.COST.OPX.INS_PRE.L02","view_id":"cost_centre","report_row_id":"CORP","weight":1},{"leg_id":"MAP.COST.OPX.INS_PRE.L02","view_id":"vendor","report_row_id":"UNKNOWN_FORECAST","weight":1},{"leg_id":"MAP.COST.OPX.INS_PRE.L02","view_id":"recurrence","report_row_id":"not_applicable","weight":1},{"leg_id":"MAP.COST.OPX.INS_PRE.L02","view_id":"commitment","report_row_id":"not_applicable","weight":1},{"leg_id":"MAP.COST.OPX.INS_PRE.L02","view_id":"behaviour","report_row_id":"not_applicable","weight":1}]},{"mapping_id":"MAP.COST.OPX.ROUND_COSTS.SEED","source_row_id":"OPX.ROUND_COSTS.SEED","posting_owner":"Opex","stream":"CORPORATE","cost_centre":"FIN","vendor_id":"UNKNOWN_FORECAST","tax_code":"DE_IN19","cash_class":"financing","classification":{"recurrence":"one_off","commitment":"committed","behaviour":"fixed"},"legs":[{"leg_id":"MAP.COST.OPX.ROUND_COSTS.SEED.L01","side":"debit","account_id":"GL.OPEX.OPX.ROUND_COSTS.SEED","amount_component":"net_plus_unrecoverable_vat"},{"leg_id":"MAP.COST.OPX.ROUND_COSTS.SEED.L02","side":"debit","account_id":"GL.VAT.DOM_ASSET","amount_component":"recoverable_vat"},{"leg_id":"MAP.COST.OPX.ROUND_COSTS.SEED.L03","side":"credit","account_id":"GL.CASH","amount_component":"gross"}],"report_allocations":[{"leg_id":"MAP.COST.OPX.ROUND_COSTS.SEED.L01","view_id":"statement","report_row_id":"PNL.OPEX","weight":1},{"leg_id":"MAP.COST.OPX.ROUND_COSTS.SEED.L01","view_id":"nature","report_row_id":"operating_expense","weight":1},{"leg_id":"MAP.COST.OPX.ROUND_COSTS.SEED.L01","view_id":"function","report_row_id":"general_admin","weight":1},{"leg_id":"MAP.COST.OPX.ROUND_COSTS.SEED.L01","view_id":"cost_centre","report_row_id":"FIN","weight":1},{"leg_id":"MAP.COST.OPX.ROUND_COSTS.SEED.L01","view_id":"vendor","report_row_id":"UNKNOWN_FORECAST","weight":1},{"leg_id":"MAP.COST.OPX.ROUND_COSTS.SEED.L01","view_id":"recurrence","report_row_id":"one_off","weight":1},{"leg_id":"MAP.COST.OPX.ROUND_COSTS.SEED.L01","view_id":"commitment","report_row_id":"committed","weight":1},{"leg_id":"MAP.COST.OPX.ROUND_COSTS.SEED.L01","view_id":"behaviour","report_row_id":"fixed","weight":1},{"leg_id":"MAP.COST.OPX.ROUND_COSTS.SEED.L02","view_id":"statement","report_row_id":"BS.TAX_ASSETS","weight":1},{"leg_id":"MAP.COST.OPX.ROUND_COSTS.SEED.L02","view_id":"nature","report_row_id":"tax_assets","weight":1},{"leg_id":"MAP.COST.OPX.ROUND_COSTS.SEED.L02","view_id":"function","report_row_id":"balance_sheet","weight":1},{"leg_id":"MAP.COST.OPX.ROUND_COSTS.SEED.L02","view_id":"cost_centre","report_row_id":"FIN","weight":1},{"leg_id":"MAP.COST.OPX.ROUND_COSTS.SEED.L02","view_id":"vendor","report_row_id":"UNKNOWN_FORECAST","weight":1},{"leg_id":"MAP.COST.OPX.ROUND_COSTS.SEED.L02","view_id":"recurrence","report_row_id":"not_applicable","weight":1},{"leg_id":"MAP.COST.OPX.ROUND_COSTS.SEED.L02","view_id":"commitment","report_row_id":"not_applicable","weight":1},{"leg_id":"MAP.COST.OPX.ROUND_COSTS.SEED.L02","view_id":"behaviour","report_row_id":"not_applicable","weight":1},{"leg_id":"MAP.COST.OPX.ROUND_COSTS.SEED.L03","view_id":"statement","report_row_id":"BS.CASH","weight":1},{"leg_id":"MAP.COST.OPX.ROUND_COSTS.SEED.L03","view_id":"nature","report_row_id":"cash","weight":1},{"leg_id":"MAP.COST.OPX.ROUND_COSTS.SEED.L03","view_id":"function","report_row_id":"balance_sheet","weight":1},{"leg_id":"MAP.COST.OPX.ROUND_COSTS.SEED.L03","view_id":"cost_centre","report_row_id":"FIN","weight":1},{"leg_id":"MAP.COST.OPX.ROUND_COSTS.SEED.L03","view_id":"vendor","report_row_id":"UNKNOWN_FORECAST","weight":1},{"leg_id":"MAP.COST.OPX.ROUND_COSTS.SEED.L03","view_id":"recurrence","report_row_id":"not_applicable","weight":1},{"leg_id":"MAP.COST.OPX.ROUND_COSTS.SEED.L03","view_id":"commitment","report_row_id":"not_applicable","weight":1},{"leg_id":"MAP.COST.OPX.ROUND_COSTS.SEED.L03","view_id":"behaviour","report_row_id":"not_applicable","weight":1}]},{"mapping_id":"MAP.COST.OPX.ROUND_COSTS.A","source_row_id":"OPX.ROUND_COSTS.A","posting_owner":"Opex","stream":"CORPORATE","cost_centre":"FIN","vendor_id":"UNKNOWN_FORECAST","tax_code":"DE_IN19","cash_class":"financing","classification":{"recurrence":"one_off","commitment":"committed","behaviour":"fixed"},"legs":[{"leg_id":"MAP.COST.OPX.ROUND_COSTS.A.L01","side":"debit","account_id":"GL.OPEX.OPX.ROUND_COSTS.A","amount_component":"net_plus_unrecoverable_vat"},{"leg_id":"MAP.COST.OPX.ROUND_COSTS.A.L02","side":"debit","account_id":"GL.VAT.DOM_ASSET","amount_component":"recoverable_vat"},{"leg_id":"MAP.COST.OPX.ROUND_COSTS.A.L03","side":"credit","account_id":"GL.CASH","amount_component":"gross"}],"report_allocations":[{"leg_id":"MAP.COST.OPX.ROUND_COSTS.A.L01","view_id":"statement","report_row_id":"PNL.OPEX","weight":1},{"leg_id":"MAP.COST.OPX.ROUND_COSTS.A.L01","view_id":"nature","report_row_id":"operating_expense","weight":1},{"leg_id":"MAP.COST.OPX.ROUND_COSTS.A.L01","view_id":"function","report_row_id":"general_admin","weight":1},{"leg_id":"MAP.COST.OPX.ROUND_COSTS.A.L01","view_id":"cost_centre","report_row_id":"FIN","weight":1},{"leg_id":"MAP.COST.OPX.ROUND_COSTS.A.L01","view_id":"vendor","report_row_id":"UNKNOWN_FORECAST","weight":1},{"leg_id":"MAP.COST.OPX.ROUND_COSTS.A.L01","view_id":"recurrence","report_row_id":"one_off","weight":1},{"leg_id":"MAP.COST.OPX.ROUND_COSTS.A.L01","view_id":"commitment","report_row_id":"committed","weight":1},{"leg_id":"MAP.COST.OPX.ROUND_COSTS.A.L01","view_id":"behaviour","report_row_id":"fixed","weight":1},{"leg_id":"MAP.COST.OPX.ROUND_COSTS.A.L02","view_id":"statement","report_row_id":"BS.TAX_ASSETS","weight":1},{"leg_id":"MAP.COST.OPX.ROUND_COSTS.A.L02","view_id":"nature","report_row_id":"tax_assets","weight":1},{"leg_id":"MAP.COST.OPX.ROUND_COSTS.A.L02","view_id":"function","report_row_id":"balance_sheet","weight":1},{"leg_id":"MAP.COST.OPX.ROUND_COSTS.A.L02","view_id":"cost_centre","report_row_id":"FIN","weight":1},{"leg_id":"MAP.COST.OPX.ROUND_COSTS.A.L02","view_id":"vendor","report_row_id":"UNKNOWN_FORECAST","weight":1},{"leg_id":"MAP.COST.OPX.ROUND_COSTS.A.L02","view_id":"recurrence","report_row_id":"not_applicable","weight":1},{"leg_id":"MAP.COST.OPX.ROUND_COSTS.A.L02","view_id":"commitment","report_row_id":"not_applicable","weight":1},{"leg_id":"MAP.COST.OPX.ROUND_COSTS.A.L02","view_id":"behaviour","report_row_id":"not_applicable","weight":1},{"leg_id":"MAP.COST.OPX.ROUND_COSTS.A.L03","view_id":"statement","report_row_id":"BS.CASH","weight":1},{"leg_id":"MAP.COST.OPX.ROUND_COSTS.A.L03","view_id":"nature","report_row_id":"cash","weight":1},{"leg_id":"MAP.COST.OPX.ROUND_COSTS.A.L03","view_id":"function","report_row_id":"balance_sheet","weight":1},{"leg_id":"MAP.COST.OPX.ROUND_COSTS.A.L03","view_id":"cost_centre","report_row_id":"FIN","weight":1},{"leg_id":"MAP.COST.OPX.ROUND_COSTS.A.L03","view_id":"vendor","report_row_id":"UNKNOWN_FORECAST","weight":1},{"leg_id":"MAP.COST.OPX.ROUND_COSTS.A.L03","view_id":"recurrence","report_row_id":"not_applicable","weight":1},{"leg_id":"MAP.COST.OPX.ROUND_COSTS.A.L03","view_id":"commitment","report_row_id":"not_applicable","weight":1},{"leg_id":"MAP.COST.OPX.ROUND_COSTS.A.L03","view_id":"behaviour","report_row_id":"not_applicable","weight":1}]},{"mapping_id":"MAP.COST.OPX.MISC","source_row_id":"OPX.MISC","posting_owner":"Opex","stream":"CORPORATE","cost_centre":"CORP","vendor_id":"UNKNOWN_FORECAST","tax_code":"DE_IN19","cash_class":"operating","classification":{"recurrence":"recurring","commitment":"discretionary","behaviour":"fixed"},"legs":[{"leg_id":"MAP.COST.OPX.MISC.L01","side":"debit","account_id":"GL.OPEX.OPX.MISC","amount_component":"net_plus_unrecoverable_vat"},{"leg_id":"MAP.COST.OPX.MISC.L02","side":"debit","account_id":"GL.VAT.DOM_ASSET","amount_component":"recoverable_vat"},{"leg_id":"MAP.COST.OPX.MISC.L03","side":"credit","account_id":"GL.AP.SUPPLIER","amount_component":"gross"}],"report_allocations":[{"leg_id":"MAP.COST.OPX.MISC.L01","view_id":"statement","report_row_id":"PNL.OPEX","weight":1},{"leg_id":"MAP.COST.OPX.MISC.L01","view_id":"nature","report_row_id":"operating_expense","weight":1},{"leg_id":"MAP.COST.OPX.MISC.L01","view_id":"function","report_row_id":"general_admin","weight":1},{"leg_id":"MAP.COST.OPX.MISC.L01","view_id":"cost_centre","report_row_id":"CORP","weight":1},{"leg_id":"MAP.COST.OPX.MISC.L01","view_id":"vendor","report_row_id":"UNKNOWN_FORECAST","weight":1},{"leg_id":"MAP.COST.OPX.MISC.L01","view_id":"recurrence","report_row_id":"recurring","weight":1},{"leg_id":"MAP.COST.OPX.MISC.L01","view_id":"commitment","report_row_id":"discretionary","weight":1},{"leg_id":"MAP.COST.OPX.MISC.L01","view_id":"behaviour","report_row_id":"fixed","weight":1},{"leg_id":"MAP.COST.OPX.MISC.L02","view_id":"statement","report_row_id":"BS.TAX_ASSETS","weight":1},{"leg_id":"MAP.COST.OPX.MISC.L02","view_id":"nature","report_row_id":"tax_assets","weight":1},{"leg_id":"MAP.COST.OPX.MISC.L02","view_id":"function","report_row_id":"balance_sheet","weight":1},{"leg_id":"MAP.COST.OPX.MISC.L02","view_id":"cost_centre","report_row_id":"CORP","weight":1},{"leg_id":"MAP.COST.OPX.MISC.L02","view_id":"vendor","report_row_id":"UNKNOWN_FORECAST","weight":1},{"leg_id":"MAP.COST.OPX.MISC.L02","view_id":"recurrence","report_row_id":"not_applicable","weight":1},{"leg_id":"MAP.COST.OPX.MISC.L02","view_id":"commitment","report_row_id":"not_applicable","weight":1},{"leg_id":"MAP.COST.OPX.MISC.L02","view_id":"behaviour","report_row_id":"not_applicable","weight":1},{"leg_id":"MAP.COST.OPX.MISC.L03","view_id":"statement","report_row_id":"BS.AP","weight":1},{"leg_id":"MAP.COST.OPX.MISC.L03","view_id":"nature","report_row_id":"ap","weight":1},{"leg_id":"MAP.COST.OPX.MISC.L03","view_id":"function","report_row_id":"balance_sheet","weight":1},{"leg_id":"MAP.COST.OPX.MISC.L03","view_id":"cost_centre","report_row_id":"CORP","weight":1},{"leg_id":"MAP.COST.OPX.MISC.L03","view_id":"vendor","report_row_id":"UNKNOWN_FORECAST","weight":1},{"leg_id":"MAP.COST.OPX.MISC.L03","view_id":"recurrence","report_row_id":"not_applicable","weight":1},{"leg_id":"MAP.COST.OPX.MISC.L03","view_id":"commitment","report_row_id":"not_applicable","weight":1},{"leg_id":"MAP.COST.OPX.MISC.L03","view_id":"behaviour","report_row_id":"not_applicable","weight":1}]},{"mapping_id":"MAP.COST.OPX.CONTINGENCY","source_row_id":"OPX.CONTINGENCY","posting_owner":"Opex","stream":"CORPORATE","cost_centre":"CORP","vendor_id":"UNKNOWN_FORECAST","tax_code":"DE_IN19","cash_class":"operating","classification":{"recurrence":"recurring","commitment":"discretionary","behaviour":"variable"},"legs":[{"leg_id":"MAP.COST.OPX.CONTINGENCY.L01","side":"debit","account_id":"GL.OPEX.OPX.CONTINGENCY","amount_component":"net_plus_unrecoverable_vat"},{"leg_id":"MAP.COST.OPX.CONTINGENCY.L02","side":"debit","account_id":"GL.VAT.DOM_ASSET","amount_component":"recoverable_vat"},{"leg_id":"MAP.COST.OPX.CONTINGENCY.L03","side":"credit","account_id":"GL.AP.SUPPLIER","amount_component":"gross"}],"report_allocations":[{"leg_id":"MAP.COST.OPX.CONTINGENCY.L01","view_id":"statement","report_row_id":"PNL.OPEX","weight":1},{"leg_id":"MAP.COST.OPX.CONTINGENCY.L01","view_id":"nature","report_row_id":"operating_expense","weight":1},{"leg_id":"MAP.COST.OPX.CONTINGENCY.L01","view_id":"function","report_row_id":"general_admin","weight":1},{"leg_id":"MAP.COST.OPX.CONTINGENCY.L01","view_id":"cost_centre","report_row_id":"CORP","weight":1},{"leg_id":"MAP.COST.OPX.CONTINGENCY.L01","view_id":"vendor","report_row_id":"UNKNOWN_FORECAST","weight":1},{"leg_id":"MAP.COST.OPX.CONTINGENCY.L01","view_id":"recurrence","report_row_id":"recurring","weight":1},{"leg_id":"MAP.COST.OPX.CONTINGENCY.L01","view_id":"commitment","report_row_id":"discretionary","weight":1},{"leg_id":"MAP.COST.OPX.CONTINGENCY.L01","view_id":"behaviour","report_row_id":"variable","weight":1},{"leg_id":"MAP.COST.OPX.CONTINGENCY.L02","view_id":"statement","report_row_id":"BS.TAX_ASSETS","weight":1},{"leg_id":"MAP.COST.OPX.CONTINGENCY.L02","view_id":"nature","report_row_id":"tax_assets","weight":1},{"leg_id":"MAP.COST.OPX.CONTINGENCY.L02","view_id":"function","report_row_id":"balance_sheet","weight":1},{"leg_id":"MAP.COST.OPX.CONTINGENCY.L02","view_id":"cost_centre","report_row_id":"CORP","weight":1},{"leg_id":"MAP.COST.OPX.CONTINGENCY.L02","view_id":"vendor","report_row_id":"UNKNOWN_FORECAST","weight":1},{"leg_id":"MAP.COST.OPX.CONTINGENCY.L02","view_id":"recurrence","report_row_id":"not_applicable","weight":1},{"leg_id":"MAP.COST.OPX.CONTINGENCY.L02","view_id":"commitment","report_row_id":"not_applicable","weight":1},{"leg_id":"MAP.COST.OPX.CONTINGENCY.L02","view_id":"behaviour","report_row_id":"not_applicable","weight":1},{"leg_id":"MAP.COST.OPX.CONTINGENCY.L03","view_id":"statement","report_row_id":"BS.AP","weight":1},{"leg_id":"MAP.COST.OPX.CONTINGENCY.L03","view_id":"nature","report_row_id":"ap","weight":1},{"leg_id":"MAP.COST.OPX.CONTINGENCY.L03","view_id":"function","report_row_id":"balance_sheet","weight":1},{"leg_id":"MAP.COST.OPX.CONTINGENCY.L03","view_id":"cost_centre","report_row_id":"CORP","weight":1},{"leg_id":"MAP.COST.OPX.CONTINGENCY.L03","view_id":"vendor","report_row_id":"UNKNOWN_FORECAST","weight":1},{"leg_id":"MAP.COST.OPX.CONTINGENCY.L03","view_id":"recurrence","report_row_id":"not_applicable","weight":1},{"leg_id":"MAP.COST.OPX.CONTINGENCY.L03","view_id":"commitment","report_row_id":"not_applicable","weight":1},{"leg_id":"MAP.COST.OPX.CONTINGENCY.L03","view_id":"behaviour","report_row_id":"not_applicable","weight":1}]},{"mapping_id":"MAP.COST.ACQ.SPEND","source_row_id":"OPX.MARKETING","posting_owner":"Opex","stream":"CORPORATE","cost_centre":"MKT","vendor_id":"UNKNOWN_FORECAST","tax_code":"DE_IN19","cash_class":"operating","classification":{"recurrence":"recurring","commitment":"discretionary","behaviour":"variable"},"legs":[{"leg_id":"MAP.COST.ACQ.SPEND.L01","side":"debit","account_id":"GL.OPEX.ACQ.SPEND","amount_component":"net_plus_unrecoverable_vat"},{"leg_id":"MAP.COST.ACQ.SPEND.L02","side":"debit","account_id":"GL.VAT.DOM_ASSET","amount_component":"recoverable_vat"},{"leg_id":"MAP.COST.ACQ.SPEND.L03","side":"credit","account_id":"GL.AP.SUPPLIER","amount_component":"gross"}],"report_allocations":[{"leg_id":"MAP.COST.ACQ.SPEND.L01","view_id":"statement","report_row_id":"PNL.OPEX","weight":1},{"leg_id":"MAP.COST.ACQ.SPEND.L01","view_id":"nature","report_row_id":"operating_expense","weight":1},{"leg_id":"MAP.COST.ACQ.SPEND.L01","view_id":"function","report_row_id":"sales_marketing","weight":1},{"leg_id":"MAP.COST.ACQ.SPEND.L01","view_id":"cost_centre","report_row_id":"MKT","weight":1},{"leg_id":"MAP.COST.ACQ.SPEND.L01","view_id":"vendor","report_row_id":"UNKNOWN_FORECAST","weight":1},{"leg_id":"MAP.COST.ACQ.SPEND.L01","view_id":"recurrence","report_row_id":"recurring","weight":1},{"leg_id":"MAP.COST.ACQ.SPEND.L01","view_id":"commitment","report_row_id":"discretionary","weight":1},{"leg_id":"MAP.COST.ACQ.SPEND.L01","view_id":"behaviour","report_row_id":"variable","weight":1},{"leg_id":"MAP.COST.ACQ.SPEND.L02","view_id":"statement","report_row_id":"BS.TAX_ASSETS","weight":1},{"leg_id":"MAP.COST.ACQ.SPEND.L02","view_id":"nature","report_row_id":"tax_assets","weight":1},{"leg_id":"MAP.COST.ACQ.SPEND.L02","view_id":"function","report_row_id":"balance_sheet","weight":1},{"leg_id":"MAP.COST.ACQ.SPEND.L02","view_id":"cost_centre","report_row_id":"MKT","weight":1},{"leg_id":"MAP.COST.ACQ.SPEND.L02","view_id":"vendor","report_row_id":"UNKNOWN_FORECAST","weight":1},{"leg_id":"MAP.COST.ACQ.SPEND.L02","view_id":"recurrence","report_row_id":"not_applicable","weight":1},{"leg_id":"MAP.COST.ACQ.SPEND.L02","view_id":"commitment","report_row_id":"not_applicable","weight":1},{"leg_id":"MAP.COST.ACQ.SPEND.L02","view_id":"behaviour","report_row_id":"not_applicable","weight":1},{"leg_id":"MAP.COST.ACQ.SPEND.L03","view_id":"statement","report_row_id":"BS.AP","weight":1},{"leg_id":"MAP.COST.ACQ.SPEND.L03","view_id":"nature","report_row_id":"ap","weight":1},{"leg_id":"MAP.COST.ACQ.SPEND.L03","view_id":"function","report_row_id":"balance_sheet","weight":1},{"leg_id":"MAP.COST.ACQ.SPEND.L03","view_id":"cost_centre","report_row_id":"MKT","weight":1},{"leg_id":"MAP.COST.ACQ.SPEND.L03","view_id":"vendor","report_row_id":"UNKNOWN_FORECAST","weight":1},{"leg_id":"MAP.COST.ACQ.SPEND.L03","view_id":"recurrence","report_row_id":"not_applicable","weight":1},{"leg_id":"MAP.COST.ACQ.SPEND.L03","view_id":"commitment","report_row_id":"not_applicable","weight":1},{"leg_id":"MAP.COST.ACQ.SPEND.L03","view_id":"behaviour","report_row_id":"not_applicable","weight":1}]},{"mapping_id":"MAP.COST.RC.PPL.SW","source_row_id":"OPX.SOFTWARE","posting_owner":"Opex","stream":"CORPORATE","cost_centre":"CORP","vendor_id":"UNKNOWN_FORECAST","tax_code":"RC_IN19","cash_class":"operating","classification":{"recurrence":"recurring","commitment":"committed","behaviour":"fixed"},"legs":[{"leg_id":"MAP.COST.RC.PPL.SW.L01","side":"debit","account_id":"GL.OPEX.PPL.SW","amount_component":"net_plus_unrecoverable_vat"},{"leg_id":"MAP.COST.RC.PPL.SW.L02","side":"debit","account_id":"GL.VAT.DOM_ASSET","amount_component":"recoverable_vat"},{"leg_id":"MAP.COST.RC.PPL.SW.L03","side":"credit","account_id":"GL.AP.SUPPLIER","amount_component":"net"},{"leg_id":"MAP.COST.RC.PPL.SW.L04","side":"credit","account_id":"GL.VAT.DOM_LIAB","amount_component":"self_assessed_vat"}],"report_allocations":[{"leg_id":"MAP.COST.RC.PPL.SW.L01","view_id":"statement","report_row_id":"PNL.OPEX","weight":1},{"leg_id":"MAP.COST.RC.PPL.SW.L01","view_id":"nature","report_row_id":"operating_expense","weight":1},{"leg_id":"MAP.COST.RC.PPL.SW.L01","view_id":"function","report_row_id":"general_admin","weight":1},{"leg_id":"MAP.COST.RC.PPL.SW.L01","view_id":"cost_centre","report_row_id":"CORP","weight":1},{"leg_id":"MAP.COST.RC.PPL.SW.L01","view_id":"vendor","report_row_id":"UNKNOWN_FORECAST","weight":1},{"leg_id":"MAP.COST.RC.PPL.SW.L01","view_id":"recurrence","report_row_id":"recurring","weight":1},{"leg_id":"MAP.COST.RC.PPL.SW.L01","view_id":"commitment","report_row_id":"committed","weight":1},{"leg_id":"MAP.COST.RC.PPL.SW.L01","view_id":"behaviour","report_row_id":"fixed","weight":1},{"leg_id":"MAP.COST.RC.PPL.SW.L02","view_id":"statement","report_row_id":"BS.TAX_ASSETS","weight":1},{"leg_id":"MAP.COST.RC.PPL.SW.L02","view_id":"nature","report_row_id":"tax_assets","weight":1},{"leg_id":"MAP.COST.RC.PPL.SW.L02","view_id":"function","report_row_id":"balance_sheet","weight":1},{"leg_id":"MAP.COST.RC.PPL.SW.L02","view_id":"cost_centre","report_row_id":"CORP","weight":1},{"leg_id":"MAP.COST.RC.PPL.SW.L02","view_id":"vendor","report_row_id":"UNKNOWN_FORECAST","weight":1},{"leg_id":"MAP.COST.RC.PPL.SW.L02","view_id":"recurrence","report_row_id":"not_applicable","weight":1},{"leg_id":"MAP.COST.RC.PPL.SW.L02","view_id":"commitment","report_row_id":"not_applicable","weight":1},{"leg_id":"MAP.COST.RC.PPL.SW.L02","view_id":"behaviour","report_row_id":"not_applicable","weight":1},{"leg_id":"MAP.COST.RC.PPL.SW.L03","view_id":"statement","report_row_id":"BS.AP","weight":1},{"leg_id":"MAP.COST.RC.PPL.SW.L03","view_id":"nature","report_row_id":"ap","weight":1},{"leg_id":"MAP.COST.RC.PPL.SW.L03","view_id":"function","report_row_id":"balance_sheet","weight":1},{"leg_id":"MAP.COST.RC.PPL.SW.L03","view_id":"cost_centre","report_row_id":"CORP","weight":1},{"leg_id":"MAP.COST.RC.PPL.SW.L03","view_id":"vendor","report_row_id":"UNKNOWN_FORECAST","weight":1},{"leg_id":"MAP.COST.RC.PPL.SW.L03","view_id":"recurrence","report_row_id":"not_applicable","weight":1},{"leg_id":"MAP.COST.RC.PPL.SW.L03","view_id":"commitment","report_row_id":"not_applicable","weight":1},{"leg_id":"MAP.COST.RC.PPL.SW.L03","view_id":"behaviour","report_row_id":"not_applicable","weight":1},{"leg_id":"MAP.COST.RC.PPL.SW.L04","view_id":"statement","report_row_id":"BS.TAX_LIABILITIES","weight":1},{"leg_id":"MAP.COST.RC.PPL.SW.L04","view_id":"nature","report_row_id":"tax_liabilities","weight":1},{"leg_id":"MAP.COST.RC.PPL.SW.L04","view_id":"function","report_row_id":"balance_sheet","weight":1},{"leg_id":"MAP.COST.RC.PPL.SW.L04","view_id":"cost_centre","report_row_id":"CORP","weight":1},{"leg_id":"MAP.COST.RC.PPL.SW.L04","view_id":"vendor","report_row_id":"UNKNOWN_FORECAST","weight":1},{"leg_id":"MAP.COST.RC.PPL.SW.L04","view_id":"recurrence","report_row_id":"not_applicable","weight":1},{"leg_id":"MAP.COST.RC.PPL.SW.L04","view_id":"commitment","report_row_id":"not_applicable","weight":1},{"leg_id":"MAP.COST.RC.PPL.SW.L04","view_id":"behaviour","report_row_id":"not_applicable","weight":1}]},{"mapping_id":"MAP.COST.PPL.RECRUIT","source_row_id":"OPX.RECRUIT","posting_owner":"Opex","stream":"CORPORATE","cost_centre":"CORP","vendor_id":"UNKNOWN_FORECAST","tax_code":"DE_IN19","cash_class":"operating","classification":{"recurrence":"one_off","commitment":"committed","behaviour":"variable"},"legs":[{"leg_id":"MAP.COST.PPL.RECRUIT.L01","side":"debit","account_id":"GL.OPEX.PPL.RECRUIT","amount_component":"net_plus_unrecoverable_vat"},{"leg_id":"MAP.COST.PPL.RECRUIT.L02","side":"debit","account_id":"GL.VAT.DOM_ASSET","amount_component":"recoverable_vat"},{"leg_id":"MAP.COST.PPL.RECRUIT.L03","side":"credit","account_id":"GL.AP.SUPPLIER","amount_component":"gross"}],"report_allocations":[{"leg_id":"MAP.COST.PPL.RECRUIT.L01","view_id":"statement","report_row_id":"PNL.OPEX","weight":1},{"leg_id":"MAP.COST.PPL.RECRUIT.L01","view_id":"nature","report_row_id":"operating_expense","weight":1},{"leg_id":"MAP.COST.PPL.RECRUIT.L01","view_id":"function","report_row_id":"general_admin","weight":1},{"leg_id":"MAP.COST.PPL.RECRUIT.L01","view_id":"cost_centre","report_row_id":"CORP","weight":1},{"leg_id":"MAP.COST.PPL.RECRUIT.L01","view_id":"vendor","report_row_id":"UNKNOWN_FORECAST","weight":1},{"leg_id":"MAP.COST.PPL.RECRUIT.L01","view_id":"recurrence","report_row_id":"one_off","weight":1},{"leg_id":"MAP.COST.PPL.RECRUIT.L01","view_id":"commitment","report_row_id":"committed","weight":1},{"leg_id":"MAP.COST.PPL.RECRUIT.L01","view_id":"behaviour","report_row_id":"variable","weight":1},{"leg_id":"MAP.COST.PPL.RECRUIT.L02","view_id":"statement","report_row_id":"BS.TAX_ASSETS","weight":1},{"leg_id":"MAP.COST.PPL.RECRUIT.L02","view_id":"nature","report_row_id":"tax_assets","weight":1},{"leg_id":"MAP.COST.PPL.RECRUIT.L02","view_id":"function","report_row_id":"balance_sheet","weight":1},{"leg_id":"MAP.COST.PPL.RECRUIT.L02","view_id":"cost_centre","report_row_id":"CORP","weight":1},{"leg_id":"MAP.COST.PPL.RECRUIT.L02","view_id":"vendor","report_row_id":"UNKNOWN_FORECAST","weight":1},{"leg_id":"MAP.COST.PPL.RECRUIT.L02","view_id":"recurrence","report_row_id":"not_applicable","weight":1},{"leg_id":"MAP.COST.PPL.RECRUIT.L02","view_id":"commitment","report_row_id":"not_applicable","weight":1},{"leg_id":"MAP.COST.PPL.RECRUIT.L02","view_id":"behaviour","report_row_id":"not_applicable","weight":1},{"leg_id":"MAP.COST.PPL.RECRUIT.L03","view_id":"statement","report_row_id":"BS.AP","weight":1},{"leg_id":"MAP.COST.PPL.RECRUIT.L03","view_id":"nature","report_row_id":"ap","weight":1},{"leg_id":"MAP.COST.PPL.RECRUIT.L03","view_id":"function","report_row_id":"balance_sheet","weight":1},{"leg_id":"MAP.COST.PPL.RECRUIT.L03","view_id":"cost_centre","report_row_id":"CORP","weight":1},{"leg_id":"MAP.COST.PPL.RECRUIT.L03","view_id":"vendor","report_row_id":"UNKNOWN_FORECAST","weight":1},{"leg_id":"MAP.COST.PPL.RECRUIT.L03","view_id":"recurrence","report_row_id":"not_applicable","weight":1},{"leg_id":"MAP.COST.PPL.RECRUIT.L03","view_id":"commitment","report_row_id":"not_applicable","weight":1},{"leg_id":"MAP.COST.PPL.RECRUIT.L03","view_id":"behaviour","report_row_id":"not_applicable","weight":1}]},{"mapping_id":"MAP.CAPEX.PPL.EQUIP","source_row_id":"CAP.IT_ADDITIONS","posting_owner":"Capex","stream":"CORPORATE","cost_centre":"CORP","vendor_id":"UNKNOWN_FORECAST","tax_code":"DE_IN19","cash_class":"investing","classification":{"recurrence":"one_off","commitment":"committed","behaviour":"fixed"},"legs":[{"leg_id":"MAP.CAPEX.PPL.EQUIP.L01","side":"debit","account_id":"GL.ASSET.IT","amount_component":"net_plus_unrecoverable_vat"},{"leg_id":"MAP.CAPEX.PPL.EQUIP.L02","side":"debit","account_id":"GL.VAT.DOM_ASSET","amount_component":"recoverable_vat"},{"leg_id":"MAP.CAPEX.PPL.EQUIP.L03","side":"credit","account_id":"GL.AP.CAPEX","amount_component":"gross"}],"report_allocations":[{"leg_id":"MAP.CAPEX.PPL.EQUIP.L01","view_id":"statement","report_row_id":"BS.ASSET_GROSS","weight":1},{"leg_id":"MAP.CAPEX.PPL.EQUIP.L01","view_id":"nature","report_row_id":"asset_gross","weight":1},{"leg_id":"MAP.CAPEX.PPL.EQUIP.L01","view_id":"function","report_row_id":"balance_sheet","weight":1},{"leg_id":"MAP.CAPEX.PPL.EQUIP.L01","view_id":"cost_centre","report_row_id":"CORP","weight":1},{"leg_id":"MAP.CAPEX.PPL.EQUIP.L01","view_id":"vendor","report_row_id":"UNKNOWN_FORECAST","weight":1},{"leg_id":"MAP.CAPEX.PPL.EQUIP.L01","view_id":"recurrence","report_row_id":"not_applicable","weight":1},{"leg_id":"MAP.CAPEX.PPL.EQUIP.L01","view_id":"commitment","report_row_id":"not_applicable","weight":1},{"leg_id":"MAP.CAPEX.PPL.EQUIP.L01","view_id":"behaviour","report_row_id":"not_applicable","weight":1},{"leg_id":"MAP.CAPEX.PPL.EQUIP.L02","view_id":"statement","report_row_id":"BS.TAX_ASSETS","weight":1},{"leg_id":"MAP.CAPEX.PPL.EQUIP.L02","view_id":"nature","report_row_id":"tax_assets","weight":1},{"leg_id":"MAP.CAPEX.PPL.EQUIP.L02","view_id":"function","report_row_id":"balance_sheet","weight":1},{"leg_id":"MAP.CAPEX.PPL.EQUIP.L02","view_id":"cost_centre","report_row_id":"CORP","weight":1},{"leg_id":"MAP.CAPEX.PPL.EQUIP.L02","view_id":"vendor","report_row_id":"UNKNOWN_FORECAST","weight":1},{"leg_id":"MAP.CAPEX.PPL.EQUIP.L02","view_id":"recurrence","report_row_id":"not_applicable","weight":1},{"leg_id":"MAP.CAPEX.PPL.EQUIP.L02","view_id":"commitment","report_row_id":"not_applicable","weight":1},{"leg_id":"MAP.CAPEX.PPL.EQUIP.L02","view_id":"behaviour","report_row_id":"not_applicable","weight":1},{"leg_id":"MAP.CAPEX.PPL.EQUIP.L03","view_id":"statement","report_row_id":"BS.AP","weight":1},{"leg_id":"MAP.CAPEX.PPL.EQUIP.L03","view_id":"nature","report_row_id":"ap","weight":1},{"leg_id":"MAP.CAPEX.PPL.EQUIP.L03","view_id":"function","report_row_id":"balance_sheet","weight":1},{"leg_id":"MAP.CAPEX.PPL.EQUIP.L03","view_id":"cost_centre","report_row_id":"CORP","weight":1},{"leg_id":"MAP.CAPEX.PPL.EQUIP.L03","view_id":"vendor","report_row_id":"UNKNOWN_FORECAST","weight":1},{"leg_id":"MAP.CAPEX.PPL.EQUIP.L03","view_id":"recurrence","report_row_id":"not_applicable","weight":1},{"leg_id":"MAP.CAPEX.PPL.EQUIP.L03","view_id":"commitment","report_row_id":"not_applicable","weight":1},{"leg_id":"MAP.CAPEX.PPL.EQUIP.L03","view_id":"behaviour","report_row_id":"not_applicable","weight":1}]},{"mapping_id":"MAP.COST.RC.COGS.KYC_VARIABLE","source_row_id":"COGS.KYC_VARIABLE","posting_owner":"COGS","stream":"CORPORATE","cost_centre":"COMP","vendor_id":"UNKNOWN_FORECAST","tax_code":"RC_IN19","cash_class":"operating","classification":{"recurrence":"recurring","commitment":"committed","behaviour":"variable"},"legs":[{"leg_id":"MAP.COST.RC.COGS.KYC_VARIABLE.L01","side":"debit","account_id":"GL.COGS.KYC_VARIABLE","amount_component":"net_plus_unrecoverable_vat"},{"leg_id":"MAP.COST.RC.COGS.KYC_VARIABLE.L02","side":"debit","account_id":"GL.VAT.DOM_ASSET","amount_component":"recoverable_vat"},{"leg_id":"MAP.COST.RC.COGS.KYC_VARIABLE.L03","side":"credit","account_id":"GL.AP.SUPPLIER","amount_component":"net"},{"leg_id":"MAP.COST.RC.COGS.KYC_VARIABLE.L04","side":"credit","account_id":"GL.VAT.DOM_LIAB","amount_component":"self_assessed_vat"}],"report_allocations":[{"leg_id":"MAP.COST.RC.COGS.KYC_VARIABLE.L01","view_id":"statement","report_row_id":"PNL.COGS","weight":1},{"leg_id":"MAP.COST.RC.COGS.KYC_VARIABLE.L01","view_id":"nature","report_row_id":"cost_of_revenue","weight":1},{"leg_id":"MAP.COST.RC.COGS.KYC_VARIABLE.L01","view_id":"function","report_row_id":"cost_of_revenue","weight":1},{"leg_id":"MAP.COST.RC.COGS.KYC_VARIABLE.L01","view_id":"cost_centre","report_row_id":"COMP","weight":1},{"leg_id":"MAP.COST.RC.COGS.KYC_VARIABLE.L01","view_id":"vendor","report_row_id":"UNKNOWN_FORECAST","weight":1},{"leg_id":"MAP.COST.RC.COGS.KYC_VARIABLE.L01","view_id":"recurrence","report_row_id":"recurring","weight":1},{"leg_id":"MAP.COST.RC.COGS.KYC_VARIABLE.L01","view_id":"commitment","report_row_id":"committed","weight":1},{"leg_id":"MAP.COST.RC.COGS.KYC_VARIABLE.L01","view_id":"behaviour","report_row_id":"variable","weight":1},{"leg_id":"MAP.COST.RC.COGS.KYC_VARIABLE.L02","view_id":"statement","report_row_id":"BS.TAX_ASSETS","weight":1},{"leg_id":"MAP.COST.RC.COGS.KYC_VARIABLE.L02","view_id":"nature","report_row_id":"tax_assets","weight":1},{"leg_id":"MAP.COST.RC.COGS.KYC_VARIABLE.L02","view_id":"function","report_row_id":"balance_sheet","weight":1},{"leg_id":"MAP.COST.RC.COGS.KYC_VARIABLE.L02","view_id":"cost_centre","report_row_id":"COMP","weight":1},{"leg_id":"MAP.COST.RC.COGS.KYC_VARIABLE.L02","view_id":"vendor","report_row_id":"UNKNOWN_FORECAST","weight":1},{"leg_id":"MAP.COST.RC.COGS.KYC_VARIABLE.L02","view_id":"recurrence","report_row_id":"not_applicable","weight":1},{"leg_id":"MAP.COST.RC.COGS.KYC_VARIABLE.L02","view_id":"commitment","report_row_id":"not_applicable","weight":1},{"leg_id":"MAP.COST.RC.COGS.KYC_VARIABLE.L02","view_id":"behaviour","report_row_id":"not_applicable","weight":1},{"leg_id":"MAP.COST.RC.COGS.KYC_VARIABLE.L03","view_id":"statement","report_row_id":"BS.AP","weight":1},{"leg_id":"MAP.COST.RC.COGS.KYC_VARIABLE.L03","view_id":"nature","report_row_id":"ap","weight":1},{"leg_id":"MAP.COST.RC.COGS.KYC_VARIABLE.L03","view_id":"function","report_row_id":"balance_sheet","weight":1},{"leg_id":"MAP.COST.RC.COGS.KYC_VARIABLE.L03","view_id":"cost_centre","report_row_id":"COMP","weight":1},{"leg_id":"MAP.COST.RC.COGS.KYC_VARIABLE.L03","view_id":"vendor","report_row_id":"UNKNOWN_FORECAST","weight":1},{"leg_id":"MAP.COST.RC.COGS.KYC_VARIABLE.L03","view_id":"recurrence","report_row_id":"not_applicable","weight":1},{"leg_id":"MAP.COST.RC.COGS.KYC_VARIABLE.L03","view_id":"commitment","report_row_id":"not_applicable","weight":1},{"leg_id":"MAP.COST.RC.COGS.KYC_VARIABLE.L03","view_id":"behaviour","report_row_id":"not_applicable","weight":1},{"leg_id":"MAP.COST.RC.COGS.KYC_VARIABLE.L04","view_id":"statement","report_row_id":"BS.TAX_LIABILITIES","weight":1},{"leg_id":"MAP.COST.RC.COGS.KYC_VARIABLE.L04","view_id":"nature","report_row_id":"tax_liabilities","weight":1},{"leg_id":"MAP.COST.RC.COGS.KYC_VARIABLE.L04","view_id":"function","report_row_id":"balance_sheet","weight":1},{"leg_id":"MAP.COST.RC.COGS.KYC_VARIABLE.L04","view_id":"cost_centre","report_row_id":"COMP","weight":1},{"leg_id":"MAP.COST.RC.COGS.KYC_VARIABLE.L04","view_id":"vendor","report_row_id":"UNKNOWN_FORECAST","weight":1},{"leg_id":"MAP.COST.RC.COGS.KYC_VARIABLE.L04","view_id":"recurrence","report_row_id":"not_applicable","weight":1},{"leg_id":"MAP.COST.RC.COGS.KYC_VARIABLE.L04","view_id":"commitment","report_row_id":"not_applicable","weight":1},{"leg_id":"MAP.COST.RC.COGS.KYC_VARIABLE.L04","view_id":"behaviour","report_row_id":"not_applicable","weight":1}]},{"mapping_id":"MAP.COST.RC.COGS.KYC_MINIMUM","source_row_id":"COGS.KYC_MINIMUM","posting_owner":"COGS","stream":"CORPORATE","cost_centre":"COMP","vendor_id":"UNKNOWN_FORECAST","tax_code":"RC_IN19","cash_class":"operating","classification":{"recurrence":"recurring","commitment":"committed","behaviour":"fixed"},"legs":[{"leg_id":"MAP.COST.RC.COGS.KYC_MINIMUM.L01","side":"debit","account_id":"GL.COGS.KYC_MINIMUM","amount_component":"net_plus_unrecoverable_vat"},{"leg_id":"MAP.COST.RC.COGS.KYC_MINIMUM.L02","side":"debit","account_id":"GL.VAT.DOM_ASSET","amount_component":"recoverable_vat"},{"leg_id":"MAP.COST.RC.COGS.KYC_MINIMUM.L03","side":"credit","account_id":"GL.AP.SUPPLIER","amount_component":"net"},{"leg_id":"MAP.COST.RC.COGS.KYC_MINIMUM.L04","side":"credit","account_id":"GL.VAT.DOM_LIAB","amount_component":"self_assessed_vat"}],"report_allocations":[{"leg_id":"MAP.COST.RC.COGS.KYC_MINIMUM.L01","view_id":"statement","report_row_id":"PNL.COGS","weight":1},{"leg_id":"MAP.COST.RC.COGS.KYC_MINIMUM.L01","view_id":"nature","report_row_id":"cost_of_revenue","weight":1},{"leg_id":"MAP.COST.RC.COGS.KYC_MINIMUM.L01","view_id":"function","report_row_id":"cost_of_revenue","weight":1},{"leg_id":"MAP.COST.RC.COGS.KYC_MINIMUM.L01","view_id":"cost_centre","report_row_id":"COMP","weight":1},{"leg_id":"MAP.COST.RC.COGS.KYC_MINIMUM.L01","view_id":"vendor","report_row_id":"UNKNOWN_FORECAST","weight":1},{"leg_id":"MAP.COST.RC.COGS.KYC_MINIMUM.L01","view_id":"recurrence","report_row_id":"recurring","weight":1},{"leg_id":"MAP.COST.RC.COGS.KYC_MINIMUM.L01","view_id":"commitment","report_row_id":"committed","weight":1},{"leg_id":"MAP.COST.RC.COGS.KYC_MINIMUM.L01","view_id":"behaviour","report_row_id":"fixed","weight":1},{"leg_id":"MAP.COST.RC.COGS.KYC_MINIMUM.L02","view_id":"statement","report_row_id":"BS.TAX_ASSETS","weight":1},{"leg_id":"MAP.COST.RC.COGS.KYC_MINIMUM.L02","view_id":"nature","report_row_id":"tax_assets","weight":1},{"leg_id":"MAP.COST.RC.COGS.KYC_MINIMUM.L02","view_id":"function","report_row_id":"balance_sheet","weight":1},{"leg_id":"MAP.COST.RC.COGS.KYC_MINIMUM.L02","view_id":"cost_centre","report_row_id":"COMP","weight":1},{"leg_id":"MAP.COST.RC.COGS.KYC_MINIMUM.L02","view_id":"vendor","report_row_id":"UNKNOWN_FORECAST","weight":1},{"leg_id":"MAP.COST.RC.COGS.KYC_MINIMUM.L02","view_id":"recurrence","report_row_id":"not_applicable","weight":1},{"leg_id":"MAP.COST.RC.COGS.KYC_MINIMUM.L02","view_id":"commitment","report_row_id":"not_applicable","weight":1},{"leg_id":"MAP.COST.RC.COGS.KYC_MINIMUM.L02","view_id":"behaviour","report_row_id":"not_applicable","weight":1},{"leg_id":"MAP.COST.RC.COGS.KYC_MINIMUM.L03","view_id":"statement","report_row_id":"BS.AP","weight":1},{"leg_id":"MAP.COST.RC.COGS.KYC_MINIMUM.L03","view_id":"nature","report_row_id":"ap","weight":1},{"leg_id":"MAP.COST.RC.COGS.KYC_MINIMUM.L03","view_id":"function","report_row_id":"balance_sheet","weight":1},{"leg_id":"MAP.COST.RC.COGS.KYC_MINIMUM.L03","view_id":"cost_centre","report_row_id":"COMP","weight":1},{"leg_id":"MAP.COST.RC.COGS.KYC_MINIMUM.L03","view_id":"vendor","report_row_id":"UNKNOWN_FORECAST","weight":1},{"leg_id":"MAP.COST.RC.COGS.KYC_MINIMUM.L03","view_id":"recurrence","report_row_id":"not_applicable","weight":1},{"leg_id":"MAP.COST.RC.COGS.KYC_MINIMUM.L03","view_id":"commitment","report_row_id":"not_applicable","weight":1},{"leg_id":"MAP.COST.RC.COGS.KYC_MINIMUM.L03","view_id":"behaviour","report_row_id":"not_applicable","weight":1},{"leg_id":"MAP.COST.RC.COGS.KYC_MINIMUM.L04","view_id":"statement","report_row_id":"BS.TAX_LIABILITIES","weight":1},{"leg_id":"MAP.COST.RC.COGS.KYC_MINIMUM.L04","view_id":"nature","report_row_id":"tax_liabilities","weight":1},{"leg_id":"MAP.COST.RC.COGS.KYC_MINIMUM.L04","view_id":"function","report_row_id":"balance_sheet","weight":1},{"leg_id":"MAP.COST.RC.COGS.KYC_MINIMUM.L04","view_id":"cost_centre","report_row_id":"COMP","weight":1},{"leg_id":"MAP.COST.RC.COGS.KYC_MINIMUM.L04","view_id":"vendor","report_row_id":"UNKNOWN_FORECAST","weight":1},{"leg_id":"MAP.COST.RC.COGS.KYC_MINIMUM.L04","view_id":"recurrence","report_row_id":"not_applicable","weight":1},{"leg_id":"MAP.COST.RC.COGS.KYC_MINIMUM.L04","view_id":"commitment","report_row_id":"not_applicable","weight":1},{"leg_id":"MAP.COST.RC.COGS.KYC_MINIMUM.L04","view_id":"behaviour","report_row_id":"not_applicable","weight":1}]},{"mapping_id":"MAP.COST.RC.COGS.CLOUD_FIXED","source_row_id":"COGS.CLOUD_FIXED","posting_owner":"COGS","stream":"CORPORATE","cost_centre":"ENG","vendor_id":"UNKNOWN_FORECAST","tax_code":"RC_IN19","cash_class":"operating","classification":{"recurrence":"recurring","commitment":"committed","behaviour":"fixed"},"legs":[{"leg_id":"MAP.COST.RC.COGS.CLOUD_FIXED.L01","side":"debit","account_id":"GL.COGS.CLOUD_FIXED","amount_component":"net_plus_unrecoverable_vat"},{"leg_id":"MAP.COST.RC.COGS.CLOUD_FIXED.L02","side":"debit","account_id":"GL.VAT.DOM_ASSET","amount_component":"recoverable_vat"},{"leg_id":"MAP.COST.RC.COGS.CLOUD_FIXED.L03","side":"credit","account_id":"GL.AP.SUPPLIER","amount_component":"net"},{"leg_id":"MAP.COST.RC.COGS.CLOUD_FIXED.L04","side":"credit","account_id":"GL.VAT.DOM_LIAB","amount_component":"self_assessed_vat"}],"report_allocations":[{"leg_id":"MAP.COST.RC.COGS.CLOUD_FIXED.L01","view_id":"statement","report_row_id":"PNL.COGS","weight":1},{"leg_id":"MAP.COST.RC.COGS.CLOUD_FIXED.L01","view_id":"nature","report_row_id":"cost_of_revenue","weight":1},{"leg_id":"MAP.COST.RC.COGS.CLOUD_FIXED.L01","view_id":"function","report_row_id":"cost_of_revenue","weight":1},{"leg_id":"MAP.COST.RC.COGS.CLOUD_FIXED.L01","view_id":"cost_centre","report_row_id":"ENG","weight":1},{"leg_id":"MAP.COST.RC.COGS.CLOUD_FIXED.L01","view_id":"vendor","report_row_id":"UNKNOWN_FORECAST","weight":1},{"leg_id":"MAP.COST.RC.COGS.CLOUD_FIXED.L01","view_id":"recurrence","report_row_id":"recurring","weight":1},{"leg_id":"MAP.COST.RC.COGS.CLOUD_FIXED.L01","view_id":"commitment","report_row_id":"committed","weight":1},{"leg_id":"MAP.COST.RC.COGS.CLOUD_FIXED.L01","view_id":"behaviour","report_row_id":"fixed","weight":1},{"leg_id":"MAP.COST.RC.COGS.CLOUD_FIXED.L02","view_id":"statement","report_row_id":"BS.TAX_ASSETS","weight":1},{"leg_id":"MAP.COST.RC.COGS.CLOUD_FIXED.L02","view_id":"nature","report_row_id":"tax_assets","weight":1},{"leg_id":"MAP.COST.RC.COGS.CLOUD_FIXED.L02","view_id":"function","report_row_id":"balance_sheet","weight":1},{"leg_id":"MAP.COST.RC.COGS.CLOUD_FIXED.L02","view_id":"cost_centre","report_row_id":"ENG","weight":1},{"leg_id":"MAP.COST.RC.COGS.CLOUD_FIXED.L02","view_id":"vendor","report_row_id":"UNKNOWN_FORECAST","weight":1},{"leg_id":"MAP.COST.RC.COGS.CLOUD_FIXED.L02","view_id":"recurrence","report_row_id":"not_applicable","weight":1},{"leg_id":"MAP.COST.RC.COGS.CLOUD_FIXED.L02","view_id":"commitment","report_row_id":"not_applicable","weight":1},{"leg_id":"MAP.COST.RC.COGS.CLOUD_FIXED.L02","view_id":"behaviour","report_row_id":"not_applicable","weight":1},{"leg_id":"MAP.COST.RC.COGS.CLOUD_FIXED.L03","view_id":"statement","report_row_id":"BS.AP","weight":1},{"leg_id":"MAP.COST.RC.COGS.CLOUD_FIXED.L03","view_id":"nature","report_row_id":"ap","weight":1},{"leg_id":"MAP.COST.RC.COGS.CLOUD_FIXED.L03","view_id":"function","report_row_id":"balance_sheet","weight":1},{"leg_id":"MAP.COST.RC.COGS.CLOUD_FIXED.L03","view_id":"cost_centre","report_row_id":"ENG","weight":1},{"leg_id":"MAP.COST.RC.COGS.CLOUD_FIXED.L03","view_id":"vendor","report_row_id":"UNKNOWN_FORECAST","weight":1},{"leg_id":"MAP.COST.RC.COGS.CLOUD_FIXED.L03","view_id":"recurrence","report_row_id":"not_applicable","weight":1},{"leg_id":"MAP.COST.RC.COGS.CLOUD_FIXED.L03","view_id":"commitment","report_row_id":"not_applicable","weight":1},{"leg_id":"MAP.COST.RC.COGS.CLOUD_FIXED.L03","view_id":"behaviour","report_row_id":"not_applicable","weight":1},{"leg_id":"MAP.COST.RC.COGS.CLOUD_FIXED.L04","view_id":"statement","report_row_id":"BS.TAX_LIABILITIES","weight":1},{"leg_id":"MAP.COST.RC.COGS.CLOUD_FIXED.L04","view_id":"nature","report_row_id":"tax_liabilities","weight":1},{"leg_id":"MAP.COST.RC.COGS.CLOUD_FIXED.L04","view_id":"function","report_row_id":"balance_sheet","weight":1},{"leg_id":"MAP.COST.RC.COGS.CLOUD_FIXED.L04","view_id":"cost_centre","report_row_id":"ENG","weight":1},{"leg_id":"MAP.COST.RC.COGS.CLOUD_FIXED.L04","view_id":"vendor","report_row_id":"UNKNOWN_FORECAST","weight":1},{"leg_id":"MAP.COST.RC.COGS.CLOUD_FIXED.L04","view_id":"recurrence","report_row_id":"not_applicable","weight":1},{"leg_id":"MAP.COST.RC.COGS.CLOUD_FIXED.L04","view_id":"commitment","report_row_id":"not_applicable","weight":1},{"leg_id":"MAP.COST.RC.COGS.CLOUD_FIXED.L04","view_id":"behaviour","report_row_id":"not_applicable","weight":1}]},{"mapping_id":"MAP.COST.RC.COGS.CLOUD_VARIABLE","source_row_id":"COGS.CLOUD_VARIABLE","posting_owner":"COGS","stream":"CORPORATE","cost_centre":"ENG","vendor_id":"UNKNOWN_FORECAST","tax_code":"RC_IN19","cash_class":"operating","classification":{"recurrence":"recurring","commitment":"committed","behaviour":"variable"},"legs":[{"leg_id":"MAP.COST.RC.COGS.CLOUD_VARIABLE.L01","side":"debit","account_id":"GL.COGS.CLOUD_VARIABLE","amount_component":"net_plus_unrecoverable_vat"},{"leg_id":"MAP.COST.RC.COGS.CLOUD_VARIABLE.L02","side":"debit","account_id":"GL.VAT.DOM_ASSET","amount_component":"recoverable_vat"},{"leg_id":"MAP.COST.RC.COGS.CLOUD_VARIABLE.L03","side":"credit","account_id":"GL.AP.SUPPLIER","amount_component":"net"},{"leg_id":"MAP.COST.RC.COGS.CLOUD_VARIABLE.L04","side":"credit","account_id":"GL.VAT.DOM_LIAB","amount_component":"self_assessed_vat"}],"report_allocations":[{"leg_id":"MAP.COST.RC.COGS.CLOUD_VARIABLE.L01","view_id":"statement","report_row_id":"PNL.COGS","weight":1},{"leg_id":"MAP.COST.RC.COGS.CLOUD_VARIABLE.L01","view_id":"nature","report_row_id":"cost_of_revenue","weight":1},{"leg_id":"MAP.COST.RC.COGS.CLOUD_VARIABLE.L01","view_id":"function","report_row_id":"cost_of_revenue","weight":1},{"leg_id":"MAP.COST.RC.COGS.CLOUD_VARIABLE.L01","view_id":"cost_centre","report_row_id":"ENG","weight":1},{"leg_id":"MAP.COST.RC.COGS.CLOUD_VARIABLE.L01","view_id":"vendor","report_row_id":"UNKNOWN_FORECAST","weight":1},{"leg_id":"MAP.COST.RC.COGS.CLOUD_VARIABLE.L01","view_id":"recurrence","report_row_id":"recurring","weight":1},{"leg_id":"MAP.COST.RC.COGS.CLOUD_VARIABLE.L01","view_id":"commitment","report_row_id":"committed","weight":1},{"leg_id":"MAP.COST.RC.COGS.CLOUD_VARIABLE.L01","view_id":"behaviour","report_row_id":"variable","weight":1},{"leg_id":"MAP.COST.RC.COGS.CLOUD_VARIABLE.L02","view_id":"statement","report_row_id":"BS.TAX_ASSETS","weight":1},{"leg_id":"MAP.COST.RC.COGS.CLOUD_VARIABLE.L02","view_id":"nature","report_row_id":"tax_assets","weight":1},{"leg_id":"MAP.COST.RC.COGS.CLOUD_VARIABLE.L02","view_id":"function","report_row_id":"balance_sheet","weight":1},{"leg_id":"MAP.COST.RC.COGS.CLOUD_VARIABLE.L02","view_id":"cost_centre","report_row_id":"ENG","weight":1},{"leg_id":"MAP.COST.RC.COGS.CLOUD_VARIABLE.L02","view_id":"vendor","report_row_id":"UNKNOWN_FORECAST","weight":1},{"leg_id":"MAP.COST.RC.COGS.CLOUD_VARIABLE.L02","view_id":"recurrence","report_row_id":"not_applicable","weight":1},{"leg_id":"MAP.COST.RC.COGS.CLOUD_VARIABLE.L02","view_id":"commitment","report_row_id":"not_applicable","weight":1},{"leg_id":"MAP.COST.RC.COGS.CLOUD_VARIABLE.L02","view_id":"behaviour","report_row_id":"not_applicable","weight":1},{"leg_id":"MAP.COST.RC.COGS.CLOUD_VARIABLE.L03","view_id":"statement","report_row_id":"BS.AP","weight":1},{"leg_id":"MAP.COST.RC.COGS.CLOUD_VARIABLE.L03","view_id":"nature","report_row_id":"ap","weight":1},{"leg_id":"MAP.COST.RC.COGS.CLOUD_VARIABLE.L03","view_id":"function","report_row_id":"balance_sheet","weight":1},{"leg_id":"MAP.COST.RC.COGS.CLOUD_VARIABLE.L03","view_id":"cost_centre","report_row_id":"ENG","weight":1},{"leg_id":"MAP.COST.RC.COGS.CLOUD_VARIABLE.L03","view_id":"vendor","report_row_id":"UNKNOWN_FORECAST","weight":1},{"leg_id":"MAP.COST.RC.COGS.CLOUD_VARIABLE.L03","view_id":"recurrence","report_row_id":"not_applicable","weight":1},{"leg_id":"MAP.COST.RC.COGS.CLOUD_VARIABLE.L03","view_id":"commitment","report_row_id":"not_applicable","weight":1},{"leg_id":"MAP.COST.RC.COGS.CLOUD_VARIABLE.L03","view_id":"behaviour","report_row_id":"not_applicable","weight":1},{"leg_id":"MAP.COST.RC.COGS.CLOUD_VARIABLE.L04","view_id":"statement","report_row_id":"BS.TAX_LIABILITIES","weight":1},{"leg_id":"MAP.COST.RC.COGS.CLOUD_VARIABLE.L04","view_id":"nature","report_row_id":"tax_liabilities","weight":1},{"leg_id":"MAP.COST.RC.COGS.CLOUD_VARIABLE.L04","view_id":"function","report_row_id":"balance_sheet","weight":1},{"leg_id":"MAP.COST.RC.COGS.CLOUD_VARIABLE.L04","view_id":"cost_centre","report_row_id":"ENG","weight":1},{"leg_id":"MAP.COST.RC.COGS.CLOUD_VARIABLE.L04","view_id":"vendor","report_row_id":"UNKNOWN_FORECAST","weight":1},{"leg_id":"MAP.COST.RC.COGS.CLOUD_VARIABLE.L04","view_id":"recurrence","report_row_id":"not_applicable","weight":1},{"leg_id":"MAP.COST.RC.COGS.CLOUD_VARIABLE.L04","view_id":"commitment","report_row_id":"not_applicable","weight":1},{"leg_id":"MAP.COST.RC.COGS.CLOUD_VARIABLE.L04","view_id":"behaviour","report_row_id":"not_applicable","weight":1}]},{"mapping_id":"MAP.COST.RC.COGS.MDATA","source_row_id":"COGS.MDATA","posting_owner":"COGS","stream":"CORPORATE","cost_centre":"ENG","vendor_id":"UNKNOWN_FORECAST","tax_code":"RC_IN19","cash_class":"operating","classification":{"recurrence":"recurring","commitment":"committed","behaviour":"fixed"},"legs":[{"leg_id":"MAP.COST.RC.COGS.MDATA.L01","side":"debit","account_id":"GL.COGS.MDATA","amount_component":"net_plus_unrecoverable_vat"},{"leg_id":"MAP.COST.RC.COGS.MDATA.L02","side":"debit","account_id":"GL.VAT.DOM_ASSET","amount_component":"recoverable_vat"},{"leg_id":"MAP.COST.RC.COGS.MDATA.L03","side":"credit","account_id":"GL.AP.SUPPLIER","amount_component":"net"},{"leg_id":"MAP.COST.RC.COGS.MDATA.L04","side":"credit","account_id":"GL.VAT.DOM_LIAB","amount_component":"self_assessed_vat"}],"report_allocations":[{"leg_id":"MAP.COST.RC.COGS.MDATA.L01","view_id":"statement","report_row_id":"PNL.COGS","weight":1},{"leg_id":"MAP.COST.RC.COGS.MDATA.L01","view_id":"nature","report_row_id":"cost_of_revenue","weight":1},{"leg_id":"MAP.COST.RC.COGS.MDATA.L01","view_id":"function","report_row_id":"cost_of_revenue","weight":1},{"leg_id":"MAP.COST.RC.COGS.MDATA.L01","view_id":"cost_centre","report_row_id":"ENG","weight":1},{"leg_id":"MAP.COST.RC.COGS.MDATA.L01","view_id":"vendor","report_row_id":"UNKNOWN_FORECAST","weight":1},{"leg_id":"MAP.COST.RC.COGS.MDATA.L01","view_id":"recurrence","report_row_id":"recurring","weight":1},{"leg_id":"MAP.COST.RC.COGS.MDATA.L01","view_id":"commitment","report_row_id":"committed","weight":1},{"leg_id":"MAP.COST.RC.COGS.MDATA.L01","view_id":"behaviour","report_row_id":"fixed","weight":1},{"leg_id":"MAP.COST.RC.COGS.MDATA.L02","view_id":"statement","report_row_id":"BS.TAX_ASSETS","weight":1},{"leg_id":"MAP.COST.RC.COGS.MDATA.L02","view_id":"nature","report_row_id":"tax_assets","weight":1},{"leg_id":"MAP.COST.RC.COGS.MDATA.L02","view_id":"function","report_row_id":"balance_sheet","weight":1},{"leg_id":"MAP.COST.RC.COGS.MDATA.L02","view_id":"cost_centre","report_row_id":"ENG","weight":1},{"leg_id":"MAP.COST.RC.COGS.MDATA.L02","view_id":"vendor","report_row_id":"UNKNOWN_FORECAST","weight":1},{"leg_id":"MAP.COST.RC.COGS.MDATA.L02","view_id":"recurrence","report_row_id":"not_applicable","weight":1},{"leg_id":"MAP.COST.RC.COGS.MDATA.L02","view_id":"commitment","report_row_id":"not_applicable","weight":1},{"leg_id":"MAP.COST.RC.COGS.MDATA.L02","view_id":"behaviour","report_row_id":"not_applicable","weight":1},{"leg_id":"MAP.COST.RC.COGS.MDATA.L03","view_id":"statement","report_row_id":"BS.AP","weight":1},{"leg_id":"MAP.COST.RC.COGS.MDATA.L03","view_id":"nature","report_row_id":"ap","weight":1},{"leg_id":"MAP.COST.RC.COGS.MDATA.L03","view_id":"function","report_row_id":"balance_sheet","weight":1},{"leg_id":"MAP.COST.RC.COGS.MDATA.L03","view_id":"cost_centre","report_row_id":"ENG","weight":1},{"leg_id":"MAP.COST.RC.COGS.MDATA.L03","view_id":"vendor","report_row_id":"UNKNOWN_FORECAST","weight":1},{"leg_id":"MAP.COST.RC.COGS.MDATA.L03","view_id":"recurrence","report_row_id":"not_applicable","weight":1},{"leg_id":"MAP.COST.RC.COGS.MDATA.L03","view_id":"commitment","report_row_id":"not_applicable","weight":1},{"leg_id":"MAP.COST.RC.COGS.MDATA.L03","view_id":"behaviour","report_row_id":"not_applicable","weight":1},{"leg_id":"MAP.COST.RC.COGS.MDATA.L04","view_id":"statement","report_row_id":"BS.TAX_LIABILITIES","weight":1},{"leg_id":"MAP.COST.RC.COGS.MDATA.L04","view_id":"nature","report_row_id":"tax_liabilities","weight":1},{"leg_id":"MAP.COST.RC.COGS.MDATA.L04","view_id":"function","report_row_id":"balance_sheet","weight":1},{"leg_id":"MAP.COST.RC.COGS.MDATA.L04","view_id":"cost_centre","report_row_id":"ENG","weight":1},{"leg_id":"MAP.COST.RC.COGS.MDATA.L04","view_id":"vendor","report_row_id":"UNKNOWN_FORECAST","weight":1},{"leg_id":"MAP.COST.RC.COGS.MDATA.L04","view_id":"recurrence","report_row_id":"not_applicable","weight":1},{"leg_id":"MAP.COST.RC.COGS.MDATA.L04","view_id":"commitment","report_row_id":"not_applicable","weight":1},{"leg_id":"MAP.COST.RC.COGS.MDATA.L04","view_id":"behaviour","report_row_id":"not_applicable","weight":1}]},{"mapping_id":"MAP.COST.COGS.SUPPORT","source_row_id":"COGS.SUPPORT","posting_owner":"COGS","stream":"CORPORATE","cost_centre":"SUP","vendor_id":"UNKNOWN_FORECAST","tax_code":"DE_IN19","cash_class":"operating","classification":{"recurrence":"recurring","commitment":"committed","behaviour":"variable"},"legs":[{"leg_id":"MAP.COST.COGS.SUPPORT.L01","side":"debit","account_id":"GL.COGS.SUPPORT","amount_component":"net_plus_unrecoverable_vat"},{"leg_id":"MAP.COST.COGS.SUPPORT.L02","side":"debit","account_id":"GL.VAT.DOM_ASSET","amount_component":"recoverable_vat"},{"leg_id":"MAP.COST.COGS.SUPPORT.L03","side":"credit","account_id":"GL.AP.SUPPLIER","amount_component":"gross"}],"report_allocations":[{"leg_id":"MAP.COST.COGS.SUPPORT.L01","view_id":"statement","report_row_id":"PNL.COGS","weight":1},{"leg_id":"MAP.COST.COGS.SUPPORT.L01","view_id":"nature","report_row_id":"cost_of_revenue","weight":1},{"leg_id":"MAP.COST.COGS.SUPPORT.L01","view_id":"function","report_row_id":"cost_of_revenue","weight":1},{"leg_id":"MAP.COST.COGS.SUPPORT.L01","view_id":"cost_centre","report_row_id":"SUP","weight":1},{"leg_id":"MAP.COST.COGS.SUPPORT.L01","view_id":"vendor","report_row_id":"UNKNOWN_FORECAST","weight":1},{"leg_id":"MAP.COST.COGS.SUPPORT.L01","view_id":"recurrence","report_row_id":"recurring","weight":1},{"leg_id":"MAP.COST.COGS.SUPPORT.L01","view_id":"commitment","report_row_id":"committed","weight":1},{"leg_id":"MAP.COST.COGS.SUPPORT.L01","view_id":"behaviour","report_row_id":"variable","weight":1},{"leg_id":"MAP.COST.COGS.SUPPORT.L02","view_id":"statement","report_row_id":"BS.TAX_ASSETS","weight":1},{"leg_id":"MAP.COST.COGS.SUPPORT.L02","view_id":"nature","report_row_id":"tax_assets","weight":1},{"leg_id":"MAP.COST.COGS.SUPPORT.L02","view_id":"function","report_row_id":"balance_sheet","weight":1},{"leg_id":"MAP.COST.COGS.SUPPORT.L02","view_id":"cost_centre","report_row_id":"SUP","weight":1},{"leg_id":"MAP.COST.COGS.SUPPORT.L02","view_id":"vendor","report_row_id":"UNKNOWN_FORECAST","weight":1},{"leg_id":"MAP.COST.COGS.SUPPORT.L02","view_id":"recurrence","report_row_id":"not_applicable","weight":1},{"leg_id":"MAP.COST.COGS.SUPPORT.L02","view_id":"commitment","report_row_id":"not_applicable","weight":1},{"leg_id":"MAP.COST.COGS.SUPPORT.L02","view_id":"behaviour","report_row_id":"not_applicable","weight":1},{"leg_id":"MAP.COST.COGS.SUPPORT.L03","view_id":"statement","report_row_id":"BS.AP","weight":1},{"leg_id":"MAP.COST.COGS.SUPPORT.L03","view_id":"nature","report_row_id":"ap","weight":1},{"leg_id":"MAP.COST.COGS.SUPPORT.L03","view_id":"function","report_row_id":"balance_sheet","weight":1},{"leg_id":"MAP.COST.COGS.SUPPORT.L03","view_id":"cost_centre","report_row_id":"SUP","weight":1},{"leg_id":"MAP.COST.COGS.SUPPORT.L03","view_id":"vendor","report_row_id":"UNKNOWN_FORECAST","weight":1},{"leg_id":"MAP.COST.COGS.SUPPORT.L03","view_id":"recurrence","report_row_id":"not_applicable","weight":1},{"leg_id":"MAP.COST.COGS.SUPPORT.L03","view_id":"commitment","report_row_id":"not_applicable","weight":1},{"leg_id":"MAP.COST.COGS.SUPPORT.L03","view_id":"behaviour","report_row_id":"not_applicable","weight":1}]},{"mapping_id":"MAP.COST.REG.LEGAL_APP","source_row_id":"OPX.REG.LEGAL_APP","posting_owner":"Opex","stream":"CORPORATE","cost_centre":"COMP","vendor_id":"UNKNOWN_FORECAST","tax_code":"DE_IN19","cash_class":"operating","classification":{"recurrence":"one_off","commitment":"committed","behaviour":"fixed"},"legs":[{"leg_id":"MAP.COST.REG.LEGAL_APP.L01","side":"debit","account_id":"GL.OPEX.REG.LEGAL_APP","amount_component":"net_plus_unrecoverable_vat"},{"leg_id":"MAP.COST.REG.LEGAL_APP.L02","side":"debit","account_id":"GL.VAT.DOM_ASSET","amount_component":"recoverable_vat"},{"leg_id":"MAP.COST.REG.LEGAL_APP.L03","side":"credit","account_id":"GL.AP.SUPPLIER","amount_component":"gross"}],"report_allocations":[{"leg_id":"MAP.COST.REG.LEGAL_APP.L01","view_id":"statement","report_row_id":"PNL.OPEX","weight":1},{"leg_id":"MAP.COST.REG.LEGAL_APP.L01","view_id":"nature","report_row_id":"operating_expense","weight":1},{"leg_id":"MAP.COST.REG.LEGAL_APP.L01","view_id":"function","report_row_id":"general_admin","weight":1},{"leg_id":"MAP.COST.REG.LEGAL_APP.L01","view_id":"cost_centre","report_row_id":"COMP","weight":1},{"leg_id":"MAP.COST.REG.LEGAL_APP.L01","view_id":"vendor","report_row_id":"UNKNOWN_FORECAST","weight":1},{"leg_id":"MAP.COST.REG.LEGAL_APP.L01","view_id":"recurrence","report_row_id":"one_off","weight":1},{"leg_id":"MAP.COST.REG.LEGAL_APP.L01","view_id":"commitment","report_row_id":"committed","weight":1},{"leg_id":"MAP.COST.REG.LEGAL_APP.L01","view_id":"behaviour","report_row_id":"fixed","weight":1},{"leg_id":"MAP.COST.REG.LEGAL_APP.L02","view_id":"statement","report_row_id":"BS.TAX_ASSETS","weight":1},{"leg_id":"MAP.COST.REG.LEGAL_APP.L02","view_id":"nature","report_row_id":"tax_assets","weight":1},{"leg_id":"MAP.COST.REG.LEGAL_APP.L02","view_id":"function","report_row_id":"balance_sheet","weight":1},{"leg_id":"MAP.COST.REG.LEGAL_APP.L02","view_id":"cost_centre","report_row_id":"COMP","weight":1},{"leg_id":"MAP.COST.REG.LEGAL_APP.L02","view_id":"vendor","report_row_id":"UNKNOWN_FORECAST","weight":1},{"leg_id":"MAP.COST.REG.LEGAL_APP.L02","view_id":"recurrence","report_row_id":"not_applicable","weight":1},{"leg_id":"MAP.COST.REG.LEGAL_APP.L02","view_id":"commitment","report_row_id":"not_applicable","weight":1},{"leg_id":"MAP.COST.REG.LEGAL_APP.L02","view_id":"behaviour","report_row_id":"not_applicable","weight":1},{"leg_id":"MAP.COST.REG.LEGAL_APP.L03","view_id":"statement","report_row_id":"BS.AP","weight":1},{"leg_id":"MAP.COST.REG.LEGAL_APP.L03","view_id":"nature","report_row_id":"ap","weight":1},{"leg_id":"MAP.COST.REG.LEGAL_APP.L03","view_id":"function","report_row_id":"balance_sheet","weight":1},{"leg_id":"MAP.COST.REG.LEGAL_APP.L03","view_id":"cost_centre","report_row_id":"COMP","weight":1},{"leg_id":"MAP.COST.REG.LEGAL_APP.L03","view_id":"vendor","report_row_id":"UNKNOWN_FORECAST","weight":1},{"leg_id":"MAP.COST.REG.LEGAL_APP.L03","view_id":"recurrence","report_row_id":"not_applicable","weight":1},{"leg_id":"MAP.COST.REG.LEGAL_APP.L03","view_id":"commitment","report_row_id":"not_applicable","weight":1},{"leg_id":"MAP.COST.REG.LEGAL_APP.L03","view_id":"behaviour","report_row_id":"not_applicable","weight":1}]},{"mapping_id":"MAP.COST.REG.BAFIN_FEE","source_row_id":"OPX.REG.BAFIN_FEE","posting_owner":"Opex","stream":"CORPORATE","cost_centre":"COMP","vendor_id":"UNKNOWN_FORECAST","tax_code":"NONE","cash_class":"operating","classification":{"recurrence":"one_off","commitment":"committed","behaviour":"fixed"},"legs":[{"leg_id":"MAP.COST.REG.BAFIN_FEE.L01","side":"debit","account_id":"GL.OPEX.REG.BAFIN_FEE","amount_component":"net"},{"leg_id":"MAP.COST.REG.BAFIN_FEE.L02","side":"credit","account_id":"GL.CASH","amount_component":"net"}],"report_allocations":[{"leg_id":"MAP.COST.REG.BAFIN_FEE.L01","view_id":"statement","report_row_id":"PNL.OPEX","weight":1},{"leg_id":"MAP.COST.REG.BAFIN_FEE.L01","view_id":"nature","report_row_id":"operating_expense","weight":1},{"leg_id":"MAP.COST.REG.BAFIN_FEE.L01","view_id":"function","report_row_id":"general_admin","weight":1},{"leg_id":"MAP.COST.REG.BAFIN_FEE.L01","view_id":"cost_centre","report_row_id":"COMP","weight":1},{"leg_id":"MAP.COST.REG.BAFIN_FEE.L01","view_id":"vendor","report_row_id":"UNKNOWN_FORECAST","weight":1},{"leg_id":"MAP.COST.REG.BAFIN_FEE.L01","view_id":"recurrence","report_row_id":"one_off","weight":1},{"leg_id":"MAP.COST.REG.BAFIN_FEE.L01","view_id":"commitment","report_row_id":"committed","weight":1},{"leg_id":"MAP.COST.REG.BAFIN_FEE.L01","view_id":"behaviour","report_row_id":"fixed","weight":1},{"leg_id":"MAP.COST.REG.BAFIN_FEE.L02","view_id":"statement","report_row_id":"BS.CASH","weight":1},{"leg_id":"MAP.COST.REG.BAFIN_FEE.L02","view_id":"nature","report_row_id":"cash","weight":1},{"leg_id":"MAP.COST.REG.BAFIN_FEE.L02","view_id":"function","report_row_id":"balance_sheet","weight":1},{"leg_id":"MAP.COST.REG.BAFIN_FEE.L02","view_id":"cost_centre","report_row_id":"COMP","weight":1},{"leg_id":"MAP.COST.REG.BAFIN_FEE.L02","view_id":"vendor","report_row_id":"UNKNOWN_FORECAST","weight":1},{"leg_id":"MAP.COST.REG.BAFIN_FEE.L02","view_id":"recurrence","report_row_id":"not_applicable","weight":1},{"leg_id":"MAP.COST.REG.BAFIN_FEE.L02","view_id":"commitment","report_row_id":"not_applicable","weight":1},{"leg_id":"MAP.COST.REG.BAFIN_FEE.L02","view_id":"behaviour","report_row_id":"not_applicable","weight":1}]},{"mapping_id":"MAP.COST.REG.DORA_SETUP","source_row_id":"OPX.REG.DORA_SETUP","posting_owner":"Opex","stream":"CORPORATE","cost_centre":"COMP","vendor_id":"UNKNOWN_FORECAST","tax_code":"DE_IN19","cash_class":"operating","classification":{"recurrence":"one_off","commitment":"committed","behaviour":"fixed"},"legs":[{"leg_id":"MAP.COST.REG.DORA_SETUP.L01","side":"debit","account_id":"GL.OPEX.REG.DORA_SETUP","amount_component":"net_plus_unrecoverable_vat"},{"leg_id":"MAP.COST.REG.DORA_SETUP.L02","side":"debit","account_id":"GL.VAT.DOM_ASSET","amount_component":"recoverable_vat"},{"leg_id":"MAP.COST.REG.DORA_SETUP.L03","side":"credit","account_id":"GL.AP.SUPPLIER","amount_component":"gross"}],"report_allocations":[{"leg_id":"MAP.COST.REG.DORA_SETUP.L01","view_id":"statement","report_row_id":"PNL.OPEX","weight":1},{"leg_id":"MAP.COST.REG.DORA_SETUP.L01","view_id":"nature","report_row_id":"operating_expense","weight":1},{"leg_id":"MAP.COST.REG.DORA_SETUP.L01","view_id":"function","report_row_id":"general_admin","weight":1},{"leg_id":"MAP.COST.REG.DORA_SETUP.L01","view_id":"cost_centre","report_row_id":"COMP","weight":1},{"leg_id":"MAP.COST.REG.DORA_SETUP.L01","view_id":"vendor","report_row_id":"UNKNOWN_FORECAST","weight":1},{"leg_id":"MAP.COST.REG.DORA_SETUP.L01","view_id":"recurrence","report_row_id":"one_off","weight":1},{"leg_id":"MAP.COST.REG.DORA_SETUP.L01","view_id":"commitment","report_row_id":"committed","weight":1},{"leg_id":"MAP.COST.REG.DORA_SETUP.L01","view_id":"behaviour","report_row_id":"fixed","weight":1},{"leg_id":"MAP.COST.REG.DORA_SETUP.L02","view_id":"statement","report_row_id":"BS.TAX_ASSETS","weight":1},{"leg_id":"MAP.COST.REG.DORA_SETUP.L02","view_id":"nature","report_row_id":"tax_assets","weight":1},{"leg_id":"MAP.COST.REG.DORA_SETUP.L02","view_id":"function","report_row_id":"balance_sheet","weight":1},{"leg_id":"MAP.COST.REG.DORA_SETUP.L02","view_id":"cost_centre","report_row_id":"COMP","weight":1},{"leg_id":"MAP.COST.REG.DORA_SETUP.L02","view_id":"vendor","report_row_id":"UNKNOWN_FORECAST","weight":1},{"leg_id":"MAP.COST.REG.DORA_SETUP.L02","view_id":"recurrence","report_row_id":"not_applicable","weight":1},{"leg_id":"MAP.COST.REG.DORA_SETUP.L02","view_id":"commitment","report_row_id":"not_applicable","weight":1},{"leg_id":"MAP.COST.REG.DORA_SETUP.L02","view_id":"behaviour","report_row_id":"not_applicable","weight":1},{"leg_id":"MAP.COST.REG.DORA_SETUP.L03","view_id":"statement","report_row_id":"BS.AP","weight":1},{"leg_id":"MAP.COST.REG.DORA_SETUP.L03","view_id":"nature","report_row_id":"ap","weight":1},{"leg_id":"MAP.COST.REG.DORA_SETUP.L03","view_id":"function","report_row_id":"balance_sheet","weight":1},{"leg_id":"MAP.COST.REG.DORA_SETUP.L03","view_id":"cost_centre","report_row_id":"COMP","weight":1},{"leg_id":"MAP.COST.REG.DORA_SETUP.L03","view_id":"vendor","report_row_id":"UNKNOWN_FORECAST","weight":1},{"leg_id":"MAP.COST.REG.DORA_SETUP.L03","view_id":"recurrence","report_row_id":"not_applicable","weight":1},{"leg_id":"MAP.COST.REG.DORA_SETUP.L03","view_id":"commitment","report_row_id":"not_applicable","weight":1},{"leg_id":"MAP.COST.REG.DORA_SETUP.L03","view_id":"behaviour","report_row_id":"not_applicable","weight":1}]},{"mapping_id":"MAP.COST.REG.LEVY","source_row_id":"OPX.REG.LEVY","posting_owner":"Opex","stream":"CORPORATE","cost_centre":"COMP","vendor_id":"UNKNOWN_FORECAST","tax_code":"NONE","cash_class":"operating","classification":{"recurrence":"recurring","commitment":"committed","behaviour":"fixed"},"legs":[{"leg_id":"MAP.COST.REG.LEVY.L01","side":"debit","account_id":"GL.OPEX.REG.LEVY","amount_component":"net"},{"leg_id":"MAP.COST.REG.LEVY.L02","side":"credit","account_id":"GL.AP.SUPPLIER","amount_component":"net"}],"report_allocations":[{"leg_id":"MAP.COST.REG.LEVY.L01","view_id":"statement","report_row_id":"PNL.OPEX","weight":1},{"leg_id":"MAP.COST.REG.LEVY.L01","view_id":"nature","report_row_id":"operating_expense","weight":1},{"leg_id":"MAP.COST.REG.LEVY.L01","view_id":"function","report_row_id":"general_admin","weight":1},{"leg_id":"MAP.COST.REG.LEVY.L01","view_id":"cost_centre","report_row_id":"COMP","weight":1},{"leg_id":"MAP.COST.REG.LEVY.L01","view_id":"vendor","report_row_id":"UNKNOWN_FORECAST","weight":1},{"leg_id":"MAP.COST.REG.LEVY.L01","view_id":"recurrence","report_row_id":"recurring","weight":1},{"leg_id":"MAP.COST.REG.LEVY.L01","view_id":"commitment","report_row_id":"committed","weight":1},{"leg_id":"MAP.COST.REG.LEVY.L01","view_id":"behaviour","report_row_id":"fixed","weight":1},{"leg_id":"MAP.COST.REG.LEVY.L02","view_id":"statement","report_row_id":"BS.AP","weight":1},{"leg_id":"MAP.COST.REG.LEVY.L02","view_id":"nature","report_row_id":"ap","weight":1},{"leg_id":"MAP.COST.REG.LEVY.L02","view_id":"function","report_row_id":"balance_sheet","weight":1},{"leg_id":"MAP.COST.REG.LEVY.L02","view_id":"cost_centre","report_row_id":"COMP","weight":1},{"leg_id":"MAP.COST.REG.LEVY.L02","view_id":"vendor","report_row_id":"UNKNOWN_FORECAST","weight":1},{"leg_id":"MAP.COST.REG.LEVY.L02","view_id":"recurrence","report_row_id":"not_applicable","weight":1},{"leg_id":"MAP.COST.REG.LEVY.L02","view_id":"commitment","report_row_id":"not_applicable","weight":1},{"leg_id":"MAP.COST.REG.LEVY.L02","view_id":"behaviour","report_row_id":"not_applicable","weight":1}]},{"mapping_id":"MAP.COST.REG.AUDIT","source_row_id":"OPX.REG.AUDIT","posting_owner":"Opex","stream":"CORPORATE","cost_centre":"COMP","vendor_id":"UNKNOWN_FORECAST","tax_code":"DE_IN19","cash_class":"operating","classification":{"recurrence":"recurring","commitment":"committed","behaviour":"fixed"},"legs":[{"leg_id":"MAP.COST.REG.AUDIT.L01","side":"debit","account_id":"GL.OPEX.REG.AUDIT","amount_component":"net_plus_unrecoverable_vat"},{"leg_id":"MAP.COST.REG.AUDIT.L02","side":"debit","account_id":"GL.VAT.DOM_ASSET","amount_component":"recoverable_vat"},{"leg_id":"MAP.COST.REG.AUDIT.L03","side":"credit","account_id":"GL.AP.SUPPLIER","amount_component":"gross"}],"report_allocations":[{"leg_id":"MAP.COST.REG.AUDIT.L01","view_id":"statement","report_row_id":"PNL.OPEX","weight":1},{"leg_id":"MAP.COST.REG.AUDIT.L01","view_id":"nature","report_row_id":"operating_expense","weight":1},{"leg_id":"MAP.COST.REG.AUDIT.L01","view_id":"function","report_row_id":"general_admin","weight":1},{"leg_id":"MAP.COST.REG.AUDIT.L01","view_id":"cost_centre","report_row_id":"COMP","weight":1},{"leg_id":"MAP.COST.REG.AUDIT.L01","view_id":"vendor","report_row_id":"UNKNOWN_FORECAST","weight":1},{"leg_id":"MAP.COST.REG.AUDIT.L01","view_id":"recurrence","report_row_id":"recurring","weight":1},{"leg_id":"MAP.COST.REG.AUDIT.L01","view_id":"commitment","report_row_id":"committed","weight":1},{"leg_id":"MAP.COST.REG.AUDIT.L01","view_id":"behaviour","report_row_id":"fixed","weight":1},{"leg_id":"MAP.COST.REG.AUDIT.L02","view_id":"statement","report_row_id":"BS.TAX_ASSETS","weight":1},{"leg_id":"MAP.COST.REG.AUDIT.L02","view_id":"nature","report_row_id":"tax_assets","weight":1},{"leg_id":"MAP.COST.REG.AUDIT.L02","view_id":"function","report_row_id":"balance_sheet","weight":1},{"leg_id":"MAP.COST.REG.AUDIT.L02","view_id":"cost_centre","report_row_id":"COMP","weight":1},{"leg_id":"MAP.COST.REG.AUDIT.L02","view_id":"vendor","report_row_id":"UNKNOWN_FORECAST","weight":1},{"leg_id":"MAP.COST.REG.AUDIT.L02","view_id":"recurrence","report_row_id":"not_applicable","weight":1},{"leg_id":"MAP.COST.REG.AUDIT.L02","view_id":"commitment","report_row_id":"not_applicable","weight":1},{"leg_id":"MAP.COST.REG.AUDIT.L02","view_id":"behaviour","report_row_id":"not_applicable","weight":1},{"leg_id":"MAP.COST.REG.AUDIT.L03","view_id":"statement","report_row_id":"BS.AP","weight":1},{"leg_id":"MAP.COST.REG.AUDIT.L03","view_id":"nature","report_row_id":"ap","weight":1},{"leg_id":"MAP.COST.REG.AUDIT.L03","view_id":"function","report_row_id":"balance_sheet","weight":1},{"leg_id":"MAP.COST.REG.AUDIT.L03","view_id":"cost_centre","report_row_id":"COMP","weight":1},{"leg_id":"MAP.COST.REG.AUDIT.L03","view_id":"vendor","report_row_id":"UNKNOWN_FORECAST","weight":1},{"leg_id":"MAP.COST.REG.AUDIT.L03","view_id":"recurrence","report_row_id":"not_applicable","weight":1},{"leg_id":"MAP.COST.REG.AUDIT.L03","view_id":"commitment","report_row_id":"not_applicable","weight":1},{"leg_id":"MAP.COST.REG.AUDIT.L03","view_id":"behaviour","report_row_id":"not_applicable","weight":1}]},{"mapping_id":"MAP.COST.REG.INT_AUDIT","source_row_id":"OPX.REG.INT_AUDIT","posting_owner":"Opex","stream":"CORPORATE","cost_centre":"COMP","vendor_id":"UNKNOWN_FORECAST","tax_code":"DE_IN19","cash_class":"operating","classification":{"recurrence":"recurring","commitment":"committed","behaviour":"fixed"},"legs":[{"leg_id":"MAP.COST.REG.INT_AUDIT.L01","side":"debit","account_id":"GL.OPEX.REG.INT_AUDIT","amount_component":"net_plus_unrecoverable_vat"},{"leg_id":"MAP.COST.REG.INT_AUDIT.L02","side":"debit","account_id":"GL.VAT.DOM_ASSET","amount_component":"recoverable_vat"},{"leg_id":"MAP.COST.REG.INT_AUDIT.L03","side":"credit","account_id":"GL.AP.SUPPLIER","amount_component":"gross"}],"report_allocations":[{"leg_id":"MAP.COST.REG.INT_AUDIT.L01","view_id":"statement","report_row_id":"PNL.OPEX","weight":1},{"leg_id":"MAP.COST.REG.INT_AUDIT.L01","view_id":"nature","report_row_id":"operating_expense","weight":1},{"leg_id":"MAP.COST.REG.INT_AUDIT.L01","view_id":"function","report_row_id":"general_admin","weight":1},{"leg_id":"MAP.COST.REG.INT_AUDIT.L01","view_id":"cost_centre","report_row_id":"COMP","weight":1},{"leg_id":"MAP.COST.REG.INT_AUDIT.L01","view_id":"vendor","report_row_id":"UNKNOWN_FORECAST","weight":1},{"leg_id":"MAP.COST.REG.INT_AUDIT.L01","view_id":"recurrence","report_row_id":"recurring","weight":1},{"leg_id":"MAP.COST.REG.INT_AUDIT.L01","view_id":"commitment","report_row_id":"committed","weight":1},{"leg_id":"MAP.COST.REG.INT_AUDIT.L01","view_id":"behaviour","report_row_id":"fixed","weight":1},{"leg_id":"MAP.COST.REG.INT_AUDIT.L02","view_id":"statement","report_row_id":"BS.TAX_ASSETS","weight":1},{"leg_id":"MAP.COST.REG.INT_AUDIT.L02","view_id":"nature","report_row_id":"tax_assets","weight":1},{"leg_id":"MAP.COST.REG.INT_AUDIT.L02","view_id":"function","report_row_id":"balance_sheet","weight":1},{"leg_id":"MAP.COST.REG.INT_AUDIT.L02","view_id":"cost_centre","report_row_id":"COMP","weight":1},{"leg_id":"MAP.COST.REG.INT_AUDIT.L02","view_id":"vendor","report_row_id":"UNKNOWN_FORECAST","weight":1},{"leg_id":"MAP.COST.REG.INT_AUDIT.L02","view_id":"recurrence","report_row_id":"not_applicable","weight":1},{"leg_id":"MAP.COST.REG.INT_AUDIT.L02","view_id":"commitment","report_row_id":"not_applicable","weight":1},{"leg_id":"MAP.COST.REG.INT_AUDIT.L02","view_id":"behaviour","report_row_id":"not_applicable","weight":1},{"leg_id":"MAP.COST.REG.INT_AUDIT.L03","view_id":"statement","report_row_id":"BS.AP","weight":1},{"leg_id":"MAP.COST.REG.INT_AUDIT.L03","view_id":"nature","report_row_id":"ap","weight":1},{"leg_id":"MAP.COST.REG.INT_AUDIT.L03","view_id":"function","report_row_id":"balance_sheet","weight":1},{"leg_id":"MAP.COST.REG.INT_AUDIT.L03","view_id":"cost_centre","report_row_id":"COMP","weight":1},{"leg_id":"MAP.COST.REG.INT_AUDIT.L03","view_id":"vendor","report_row_id":"UNKNOWN_FORECAST","weight":1},{"leg_id":"MAP.COST.REG.INT_AUDIT.L03","view_id":"recurrence","report_row_id":"not_applicable","weight":1},{"leg_id":"MAP.COST.REG.INT_AUDIT.L03","view_id":"commitment","report_row_id":"not_applicable","weight":1},{"leg_id":"MAP.COST.REG.INT_AUDIT.L03","view_id":"behaviour","report_row_id":"not_applicable","weight":1}]},{"mapping_id":"MAP.COST.REG.LEGAL_RUN","source_row_id":"OPX.REG.LEGAL_RUN","posting_owner":"Opex","stream":"CORPORATE","cost_centre":"COMP","vendor_id":"UNKNOWN_FORECAST","tax_code":"DE_IN19","cash_class":"operating","classification":{"recurrence":"recurring","commitment":"committed","behaviour":"fixed"},"legs":[{"leg_id":"MAP.COST.REG.LEGAL_RUN.L01","side":"debit","account_id":"GL.OPEX.REG.LEGAL_RUN","amount_component":"net_plus_unrecoverable_vat"},{"leg_id":"MAP.COST.REG.LEGAL_RUN.L02","side":"debit","account_id":"GL.VAT.DOM_ASSET","amount_component":"recoverable_vat"},{"leg_id":"MAP.COST.REG.LEGAL_RUN.L03","side":"credit","account_id":"GL.AP.SUPPLIER","amount_component":"gross"}],"report_allocations":[{"leg_id":"MAP.COST.REG.LEGAL_RUN.L01","view_id":"statement","report_row_id":"PNL.OPEX","weight":1},{"leg_id":"MAP.COST.REG.LEGAL_RUN.L01","view_id":"nature","report_row_id":"operating_expense","weight":1},{"leg_id":"MAP.COST.REG.LEGAL_RUN.L01","view_id":"function","report_row_id":"general_admin","weight":1},{"leg_id":"MAP.COST.REG.LEGAL_RUN.L01","view_id":"cost_centre","report_row_id":"COMP","weight":1},{"leg_id":"MAP.COST.REG.LEGAL_RUN.L01","view_id":"vendor","report_row_id":"UNKNOWN_FORECAST","weight":1},{"leg_id":"MAP.COST.REG.LEGAL_RUN.L01","view_id":"recurrence","report_row_id":"recurring","weight":1},{"leg_id":"MAP.COST.REG.LEGAL_RUN.L01","view_id":"commitment","report_row_id":"committed","weight":1},{"leg_id":"MAP.COST.REG.LEGAL_RUN.L01","view_id":"behaviour","report_row_id":"fixed","weight":1},{"leg_id":"MAP.COST.REG.LEGAL_RUN.L02","view_id":"statement","report_row_id":"BS.TAX_ASSETS","weight":1},{"leg_id":"MAP.COST.REG.LEGAL_RUN.L02","view_id":"nature","report_row_id":"tax_assets","weight":1},{"leg_id":"MAP.COST.REG.LEGAL_RUN.L02","view_id":"function","report_row_id":"balance_sheet","weight":1},{"leg_id":"MAP.COST.REG.LEGAL_RUN.L02","view_id":"cost_centre","report_row_id":"COMP","weight":1},{"leg_id":"MAP.COST.REG.LEGAL_RUN.L02","view_id":"vendor","report_row_id":"UNKNOWN_FORECAST","weight":1},{"leg_id":"MAP.COST.REG.LEGAL_RUN.L02","view_id":"recurrence","report_row_id":"not_applicable","weight":1},{"leg_id":"MAP.COST.REG.LEGAL_RUN.L02","view_id":"commitment","report_row_id":"not_applicable","weight":1},{"leg_id":"MAP.COST.REG.LEGAL_RUN.L02","view_id":"behaviour","report_row_id":"not_applicable","weight":1},{"leg_id":"MAP.COST.REG.LEGAL_RUN.L03","view_id":"statement","report_row_id":"BS.AP","weight":1},{"leg_id":"MAP.COST.REG.LEGAL_RUN.L03","view_id":"nature","report_row_id":"ap","weight":1},{"leg_id":"MAP.COST.REG.LEGAL_RUN.L03","view_id":"function","report_row_id":"balance_sheet","weight":1},{"leg_id":"MAP.COST.REG.LEGAL_RUN.L03","view_id":"cost_centre","report_row_id":"COMP","weight":1},{"leg_id":"MAP.COST.REG.LEGAL_RUN.L03","view_id":"vendor","report_row_id":"UNKNOWN_FORECAST","weight":1},{"leg_id":"MAP.COST.REG.LEGAL_RUN.L03","view_id":"recurrence","report_row_id":"not_applicable","weight":1},{"leg_id":"MAP.COST.REG.LEGAL_RUN.L03","view_id":"commitment","report_row_id":"not_applicable","weight":1},{"leg_id":"MAP.COST.REG.LEGAL_RUN.L03","view_id":"behaviour","report_row_id":"not_applicable","weight":1}]},{"mapping_id":"MAP.COST.REG.DORA_TEST","source_row_id":"OPX.REG.DORA_TEST","posting_owner":"Opex","stream":"CORPORATE","cost_centre":"COMP","vendor_id":"UNKNOWN_FORECAST","tax_code":"DE_IN19","cash_class":"operating","classification":{"recurrence":"recurring","commitment":"committed","behaviour":"fixed"},"legs":[{"leg_id":"MAP.COST.REG.DORA_TEST.L01","side":"debit","account_id":"GL.OPEX.REG.DORA_TEST","amount_component":"net_plus_unrecoverable_vat"},{"leg_id":"MAP.COST.REG.DORA_TEST.L02","side":"debit","account_id":"GL.VAT.DOM_ASSET","amount_component":"recoverable_vat"},{"leg_id":"MAP.COST.REG.DORA_TEST.L03","side":"credit","account_id":"GL.AP.SUPPLIER","amount_component":"gross"}],"report_allocations":[{"leg_id":"MAP.COST.REG.DORA_TEST.L01","view_id":"statement","report_row_id":"PNL.OPEX","weight":1},{"leg_id":"MAP.COST.REG.DORA_TEST.L01","view_id":"nature","report_row_id":"operating_expense","weight":1},{"leg_id":"MAP.COST.REG.DORA_TEST.L01","view_id":"function","report_row_id":"general_admin","weight":1},{"leg_id":"MAP.COST.REG.DORA_TEST.L01","view_id":"cost_centre","report_row_id":"COMP","weight":1},{"leg_id":"MAP.COST.REG.DORA_TEST.L01","view_id":"vendor","report_row_id":"UNKNOWN_FORECAST","weight":1},{"leg_id":"MAP.COST.REG.DORA_TEST.L01","view_id":"recurrence","report_row_id":"recurring","weight":1},{"leg_id":"MAP.COST.REG.DORA_TEST.L01","view_id":"commitment","report_row_id":"committed","weight":1},{"leg_id":"MAP.COST.REG.DORA_TEST.L01","view_id":"behaviour","report_row_id":"fixed","weight":1},{"leg_id":"MAP.COST.REG.DORA_TEST.L02","view_id":"statement","report_row_id":"BS.TAX_ASSETS","weight":1},{"leg_id":"MAP.COST.REG.DORA_TEST.L02","view_id":"nature","report_row_id":"tax_assets","weight":1},{"leg_id":"MAP.COST.REG.DORA_TEST.L02","view_id":"function","report_row_id":"balance_sheet","weight":1},{"leg_id":"MAP.COST.REG.DORA_TEST.L02","view_id":"cost_centre","report_row_id":"COMP","weight":1},{"leg_id":"MAP.COST.REG.DORA_TEST.L02","view_id":"vendor","report_row_id":"UNKNOWN_FORECAST","weight":1},{"leg_id":"MAP.COST.REG.DORA_TEST.L02","view_id":"recurrence","report_row_id":"not_applicable","weight":1},{"leg_id":"MAP.COST.REG.DORA_TEST.L02","view_id":"commitment","report_row_id":"not_applicable","weight":1},{"leg_id":"MAP.COST.REG.DORA_TEST.L02","view_id":"behaviour","report_row_id":"not_applicable","weight":1},{"leg_id":"MAP.COST.REG.DORA_TEST.L03","view_id":"statement","report_row_id":"BS.AP","weight":1},{"leg_id":"MAP.COST.REG.DORA_TEST.L03","view_id":"nature","report_row_id":"ap","weight":1},{"leg_id":"MAP.COST.REG.DORA_TEST.L03","view_id":"function","report_row_id":"balance_sheet","weight":1},{"leg_id":"MAP.COST.REG.DORA_TEST.L03","view_id":"cost_centre","report_row_id":"COMP","weight":1},{"leg_id":"MAP.COST.REG.DORA_TEST.L03","view_id":"vendor","report_row_id":"UNKNOWN_FORECAST","weight":1},{"leg_id":"MAP.COST.REG.DORA_TEST.L03","view_id":"recurrence","report_row_id":"not_applicable","weight":1},{"leg_id":"MAP.COST.REG.DORA_TEST.L03","view_id":"commitment","report_row_id":"not_applicable","weight":1},{"leg_id":"MAP.COST.REG.DORA_TEST.L03","view_id":"behaviour","report_row_id":"not_applicable","weight":1}]},{"mapping_id":"MAP.COST.RC.REG.SURVEIL","source_row_id":"OPX.REG.SURVEIL","posting_owner":"Opex","stream":"CORPORATE","cost_centre":"COMP","vendor_id":"UNKNOWN_FORECAST","tax_code":"RC_IN19","cash_class":"operating","classification":{"recurrence":"recurring","commitment":"committed","behaviour":"fixed"},"legs":[{"leg_id":"MAP.COST.RC.REG.SURVEIL.L01","side":"debit","account_id":"GL.OPEX.REG.SURVEIL","amount_component":"net_plus_unrecoverable_vat"},{"leg_id":"MAP.COST.RC.REG.SURVEIL.L02","side":"debit","account_id":"GL.VAT.DOM_ASSET","amount_component":"recoverable_vat"},{"leg_id":"MAP.COST.RC.REG.SURVEIL.L03","side":"credit","account_id":"GL.AP.SUPPLIER","amount_component":"net"},{"leg_id":"MAP.COST.RC.REG.SURVEIL.L04","side":"credit","account_id":"GL.VAT.DOM_LIAB","amount_component":"self_assessed_vat"}],"report_allocations":[{"leg_id":"MAP.COST.RC.REG.SURVEIL.L01","view_id":"statement","report_row_id":"PNL.OPEX","weight":1},{"leg_id":"MAP.COST.RC.REG.SURVEIL.L01","view_id":"nature","report_row_id":"operating_expense","weight":1},{"leg_id":"MAP.COST.RC.REG.SURVEIL.L01","view_id":"function","report_row_id":"general_admin","weight":1},{"leg_id":"MAP.COST.RC.REG.SURVEIL.L01","view_id":"cost_centre","report_row_id":"COMP","weight":1},{"leg_id":"MAP.COST.RC.REG.SURVEIL.L01","view_id":"vendor","report_row_id":"UNKNOWN_FORECAST","weight":1},{"leg_id":"MAP.COST.RC.REG.SURVEIL.L01","view_id":"recurrence","report_row_id":"recurring","weight":1},{"leg_id":"MAP.COST.RC.REG.SURVEIL.L01","view_id":"commitment","report_row_id":"committed","weight":1},{"leg_id":"MAP.COST.RC.REG.SURVEIL.L01","view_id":"behaviour","report_row_id":"fixed","weight":1},{"leg_id":"MAP.COST.RC.REG.SURVEIL.L02","view_id":"statement","report_row_id":"BS.TAX_ASSETS","weight":1},{"leg_id":"MAP.COST.RC.REG.SURVEIL.L02","view_id":"nature","report_row_id":"tax_assets","weight":1},{"leg_id":"MAP.COST.RC.REG.SURVEIL.L02","view_id":"function","report_row_id":"balance_sheet","weight":1},{"leg_id":"MAP.COST.RC.REG.SURVEIL.L02","view_id":"cost_centre","report_row_id":"COMP","weight":1},{"leg_id":"MAP.COST.RC.REG.SURVEIL.L02","view_id":"vendor","report_row_id":"UNKNOWN_FORECAST","weight":1},{"leg_id":"MAP.COST.RC.REG.SURVEIL.L02","view_id":"recurrence","report_row_id":"not_applicable","weight":1},{"leg_id":"MAP.COST.RC.REG.SURVEIL.L02","view_id":"commitment","report_row_id":"not_applicable","weight":1},{"leg_id":"MAP.COST.RC.REG.SURVEIL.L02","view_id":"behaviour","report_row_id":"not_applicable","weight":1},{"leg_id":"MAP.COST.RC.REG.SURVEIL.L03","view_id":"statement","report_row_id":"BS.AP","weight":1},{"leg_id":"MAP.COST.RC.REG.SURVEIL.L03","view_id":"nature","report_row_id":"ap","weight":1},{"leg_id":"MAP.COST.RC.REG.SURVEIL.L03","view_id":"function","report_row_id":"balance_sheet","weight":1},{"leg_id":"MAP.COST.RC.REG.SURVEIL.L03","view_id":"cost_centre","report_row_id":"COMP","weight":1},{"leg_id":"MAP.COST.RC.REG.SURVEIL.L03","view_id":"vendor","report_row_id":"UNKNOWN_FORECAST","weight":1},{"leg_id":"MAP.COST.RC.REG.SURVEIL.L03","view_id":"recurrence","report_row_id":"not_applicable","weight":1},{"leg_id":"MAP.COST.RC.REG.SURVEIL.L03","view_id":"commitment","report_row_id":"not_applicable","weight":1},{"leg_id":"MAP.COST.RC.REG.SURVEIL.L03","view_id":"behaviour","report_row_id":"not_applicable","weight":1},{"leg_id":"MAP.COST.RC.REG.SURVEIL.L04","view_id":"statement","report_row_id":"BS.TAX_LIABILITIES","weight":1},{"leg_id":"MAP.COST.RC.REG.SURVEIL.L04","view_id":"nature","report_row_id":"tax_liabilities","weight":1},{"leg_id":"MAP.COST.RC.REG.SURVEIL.L04","view_id":"function","report_row_id":"balance_sheet","weight":1},{"leg_id":"MAP.COST.RC.REG.SURVEIL.L04","view_id":"cost_centre","report_row_id":"COMP","weight":1},{"leg_id":"MAP.COST.RC.REG.SURVEIL.L04","view_id":"vendor","report_row_id":"UNKNOWN_FORECAST","weight":1},{"leg_id":"MAP.COST.RC.REG.SURVEIL.L04","view_id":"recurrence","report_row_id":"not_applicable","weight":1},{"leg_id":"MAP.COST.RC.REG.SURVEIL.L04","view_id":"commitment","report_row_id":"not_applicable","weight":1},{"leg_id":"MAP.COST.RC.REG.SURVEIL.L04","view_id":"behaviour","report_row_id":"not_applicable","weight":1}]},{"mapping_id":"MAP.COST.REG.INSURANCE","source_row_id":"OPX.REG.INSURANCE","posting_owner":"Opex","stream":"CORPORATE","cost_centre":"COMP","vendor_id":"UNKNOWN_FORECAST","tax_code":"NONE","cash_class":"operating","classification":{"recurrence":"recurring","commitment":"committed","behaviour":"fixed"},"legs":[{"leg_id":"MAP.COST.REG.INSURANCE.L01","side":"debit","account_id":"GL.OPEX.REG.INSURANCE","amount_component":"net"},{"leg_id":"MAP.COST.REG.INSURANCE.L02","side":"credit","account_id":"GL.AP.SUPPLIER","amount_component":"net"}],"report_allocations":[{"leg_id":"MAP.COST.REG.INSURANCE.L01","view_id":"statement","report_row_id":"PNL.OPEX","weight":1},{"leg_id":"MAP.COST.REG.INSURANCE.L01","view_id":"nature","report_row_id":"operating_expense","weight":1},{"leg_id":"MAP.COST.REG.INSURANCE.L01","view_id":"function","report_row_id":"general_admin","weight":1},{"leg_id":"MAP.COST.REG.INSURANCE.L01","view_id":"cost_centre","report_row_id":"COMP","weight":1},{"leg_id":"MAP.COST.REG.INSURANCE.L01","view_id":"vendor","report_row_id":"UNKNOWN_FORECAST","weight":1},{"leg_id":"MAP.COST.REG.INSURANCE.L01","view_id":"recurrence","report_row_id":"recurring","weight":1},{"leg_id":"MAP.COST.REG.INSURANCE.L01","view_id":"commitment","report_row_id":"committed","weight":1},{"leg_id":"MAP.COST.REG.INSURANCE.L01","view_id":"behaviour","report_row_id":"fixed","weight":1},{"leg_id":"MAP.COST.REG.INSURANCE.L02","view_id":"statement","report_row_id":"BS.AP","weight":1},{"leg_id":"MAP.COST.REG.INSURANCE.L02","view_id":"nature","report_row_id":"ap","weight":1},{"leg_id":"MAP.COST.REG.INSURANCE.L02","view_id":"function","report_row_id":"balance_sheet","weight":1},{"leg_id":"MAP.COST.REG.INSURANCE.L02","view_id":"cost_centre","report_row_id":"COMP","weight":1},{"leg_id":"MAP.COST.REG.INSURANCE.L02","view_id":"vendor","report_row_id":"UNKNOWN_FORECAST","weight":1},{"leg_id":"MAP.COST.REG.INSURANCE.L02","view_id":"recurrence","report_row_id":"not_applicable","weight":1},{"leg_id":"MAP.COST.REG.INSURANCE.L02","view_id":"commitment","report_row_id":"not_applicable","weight":1},{"leg_id":"MAP.COST.REG.INSURANCE.L02","view_id":"behaviour","report_row_id":"not_applicable","weight":1}]},{"mapping_id":"MAP.R1.MONTHLY.WEB.DE","source_row_id":"SUB.NET_BILLING","posting_owner":"R1","stream":"R1","cost_centre":"CORP","vendor_id":"CARD_PROCESSOR","tax_code":"DE_OUT19","cash_class":"operating","classification":{"recurrence":"recurring","commitment":"committed","behaviour":"variable"},"legs":[{"leg_id":"MAP.R1.MONTHLY.WEB.DE.L01","side":"debit","account_id":"GL.CASH","amount_component":"max_gross_less_fee_loss_zero"},{"leg_id":"MAP.R1.MONTHLY.WEB.DE.L02","side":"debit","account_id":"GL.COGS.PROCESSOR","amount_component":"processor_fee"},{"leg_id":"MAP.R1.MONTHLY.WEB.DE.L03","side":"debit","account_id":"GL.COGS.BILLING","amount_component":"billing_fee"},{"leg_id":"MAP.R1.MONTHLY.WEB.DE.L04","side":"debit","account_id":"GL.COGS.DISPUTE","amount_component":"dispute_loss"},{"leg_id":"MAP.R1.MONTHLY.WEB.DE.L05","side":"debit","account_id":"GL.COGS.FRAUD","amount_component":"fraud_loss"},{"leg_id":"MAP.R1.MONTHLY.WEB.DE.L06","side":"credit","account_id":"GL.CASH","amount_component":"max_fee_loss_less_gross_zero"},{"leg_id":"MAP.R1.MONTHLY.WEB.DE.L07","side":"credit","account_id":"GL.REV.R1","amount_component":"net"},{"leg_id":"MAP.R1.MONTHLY.WEB.DE.L08","side":"credit","account_id":"GL.VAT.DOM_LIAB","amount_component":"vat"}],"report_allocations":[{"leg_id":"MAP.R1.MONTHLY.WEB.DE.L01","view_id":"statement","report_row_id":"BS.CASH","weight":1},{"leg_id":"MAP.R1.MONTHLY.WEB.DE.L01","view_id":"nature","report_row_id":"cash","weight":1},{"leg_id":"MAP.R1.MONTHLY.WEB.DE.L01","view_id":"function","report_row_id":"balance_sheet","weight":1},{"leg_id":"MAP.R1.MONTHLY.WEB.DE.L01","view_id":"cost_centre","report_row_id":"CORP","weight":1},{"leg_id":"MAP.R1.MONTHLY.WEB.DE.L01","view_id":"vendor","report_row_id":"CARD_PROCESSOR","weight":1},{"leg_id":"MAP.R1.MONTHLY.WEB.DE.L01","view_id":"recurrence","report_row_id":"not_applicable","weight":1},{"leg_id":"MAP.R1.MONTHLY.WEB.DE.L01","view_id":"commitment","report_row_id":"not_applicable","weight":1},{"leg_id":"MAP.R1.MONTHLY.WEB.DE.L01","view_id":"behaviour","report_row_id":"not_applicable","weight":1},{"leg_id":"MAP.R1.MONTHLY.WEB.DE.L02","view_id":"statement","report_row_id":"PNL.COGS","weight":1},{"leg_id":"MAP.R1.MONTHLY.WEB.DE.L02","view_id":"nature","report_row_id":"cost_of_revenue","weight":1},{"leg_id":"MAP.R1.MONTHLY.WEB.DE.L02","view_id":"function","report_row_id":"cost_of_revenue","weight":1},{"leg_id":"MAP.R1.MONTHLY.WEB.DE.L02","view_id":"cost_centre","report_row_id":"CORP","weight":1},{"leg_id":"MAP.R1.MONTHLY.WEB.DE.L02","view_id":"vendor","report_row_id":"CARD_PROCESSOR","weight":1},{"leg_id":"MAP.R1.MONTHLY.WEB.DE.L02","view_id":"recurrence","report_row_id":"recurring","weight":1},{"leg_id":"MAP.R1.MONTHLY.WEB.DE.L02","view_id":"commitment","report_row_id":"committed","weight":1},{"leg_id":"MAP.R1.MONTHLY.WEB.DE.L02","view_id":"behaviour","report_row_id":"variable","weight":1},{"leg_id":"MAP.R1.MONTHLY.WEB.DE.L03","view_id":"statement","report_row_id":"PNL.COGS","weight":1},{"leg_id":"MAP.R1.MONTHLY.WEB.DE.L03","view_id":"nature","report_row_id":"cost_of_revenue","weight":1},{"leg_id":"MAP.R1.MONTHLY.WEB.DE.L03","view_id":"function","report_row_id":"cost_of_revenue","weight":1},{"leg_id":"MAP.R1.MONTHLY.WEB.DE.L03","view_id":"cost_centre","report_row_id":"CORP","weight":1},{"leg_id":"MAP.R1.MONTHLY.WEB.DE.L03","view_id":"vendor","report_row_id":"CARD_PROCESSOR","weight":1},{"leg_id":"MAP.R1.MONTHLY.WEB.DE.L03","view_id":"recurrence","report_row_id":"recurring","weight":1},{"leg_id":"MAP.R1.MONTHLY.WEB.DE.L03","view_id":"commitment","report_row_id":"committed","weight":1},{"leg_id":"MAP.R1.MONTHLY.WEB.DE.L03","view_id":"behaviour","report_row_id":"variable","weight":1},{"leg_id":"MAP.R1.MONTHLY.WEB.DE.L04","view_id":"statement","report_row_id":"PNL.COGS","weight":1},{"leg_id":"MAP.R1.MONTHLY.WEB.DE.L04","view_id":"nature","report_row_id":"cost_of_revenue","weight":1},{"leg_id":"MAP.R1.MONTHLY.WEB.DE.L04","view_id":"function","report_row_id":"cost_of_revenue","weight":1},{"leg_id":"MAP.R1.MONTHLY.WEB.DE.L04","view_id":"cost_centre","report_row_id":"CORP","weight":1},{"leg_id":"MAP.R1.MONTHLY.WEB.DE.L04","view_id":"vendor","report_row_id":"CARD_PROCESSOR","weight":1},{"leg_id":"MAP.R1.MONTHLY.WEB.DE.L04","view_id":"recurrence","report_row_id":"recurring","weight":1},{"leg_id":"MAP.R1.MONTHLY.WEB.DE.L04","view_id":"commitment","report_row_id":"committed","weight":1},{"leg_id":"MAP.R1.MONTHLY.WEB.DE.L04","view_id":"behaviour","report_row_id":"variable","weight":1},{"leg_id":"MAP.R1.MONTHLY.WEB.DE.L05","view_id":"statement","report_row_id":"PNL.COGS","weight":1},{"leg_id":"MAP.R1.MONTHLY.WEB.DE.L05","view_id":"nature","report_row_id":"cost_of_revenue","weight":1},{"leg_id":"MAP.R1.MONTHLY.WEB.DE.L05","view_id":"function","report_row_id":"cost_of_revenue","weight":1},{"leg_id":"MAP.R1.MONTHLY.WEB.DE.L05","view_id":"cost_centre","report_row_id":"CORP","weight":1},{"leg_id":"MAP.R1.MONTHLY.WEB.DE.L05","view_id":"vendor","report_row_id":"CARD_PROCESSOR","weight":1},{"leg_id":"MAP.R1.MONTHLY.WEB.DE.L05","view_id":"recurrence","report_row_id":"recurring","weight":1},{"leg_id":"MAP.R1.MONTHLY.WEB.DE.L05","view_id":"commitment","report_row_id":"committed","weight":1},{"leg_id":"MAP.R1.MONTHLY.WEB.DE.L05","view_id":"behaviour","report_row_id":"variable","weight":1},{"leg_id":"MAP.R1.MONTHLY.WEB.DE.L06","view_id":"statement","report_row_id":"BS.CASH","weight":1},{"leg_id":"MAP.R1.MONTHLY.WEB.DE.L06","view_id":"nature","report_row_id":"cash","weight":1},{"leg_id":"MAP.R1.MONTHLY.WEB.DE.L06","view_id":"function","report_row_id":"balance_sheet","weight":1},{"leg_id":"MAP.R1.MONTHLY.WEB.DE.L06","view_id":"cost_centre","report_row_id":"CORP","weight":1},{"leg_id":"MAP.R1.MONTHLY.WEB.DE.L06","view_id":"vendor","report_row_id":"CARD_PROCESSOR","weight":1},{"leg_id":"MAP.R1.MONTHLY.WEB.DE.L06","view_id":"recurrence","report_row_id":"not_applicable","weight":1},{"leg_id":"MAP.R1.MONTHLY.WEB.DE.L06","view_id":"commitment","report_row_id":"not_applicable","weight":1},{"leg_id":"MAP.R1.MONTHLY.WEB.DE.L06","view_id":"behaviour","report_row_id":"not_applicable","weight":1},{"leg_id":"MAP.R1.MONTHLY.WEB.DE.L07","view_id":"statement","report_row_id":"PNL.REVENUE","weight":1},{"leg_id":"MAP.R1.MONTHLY.WEB.DE.L07","view_id":"nature","report_row_id":"revenue","weight":1},{"leg_id":"MAP.R1.MONTHLY.WEB.DE.L07","view_id":"function","report_row_id":"revenue","weight":1},{"leg_id":"MAP.R1.MONTHLY.WEB.DE.L07","view_id":"cost_centre","report_row_id":"CORP","weight":1},{"leg_id":"MAP.R1.MONTHLY.WEB.DE.L07","view_id":"vendor","report_row_id":"CARD_PROCESSOR","weight":1},{"leg_id":"MAP.R1.MONTHLY.WEB.DE.L07","view_id":"recurrence","report_row_id":"recurring","weight":1},{"leg_id":"MAP.R1.MONTHLY.WEB.DE.L07","view_id":"commitment","report_row_id":"committed","weight":1},{"leg_id":"MAP.R1.MONTHLY.WEB.DE.L07","view_id":"behaviour","report_row_id":"fixed","weight":1},{"leg_id":"MAP.R1.MONTHLY.WEB.DE.L08","view_id":"statement","report_row_id":"BS.TAX_LIABILITIES","weight":1},{"leg_id":"MAP.R1.MONTHLY.WEB.DE.L08","view_id":"nature","report_row_id":"tax_liabilities","weight":1},{"leg_id":"MAP.R1.MONTHLY.WEB.DE.L08","view_id":"function","report_row_id":"balance_sheet","weight":1},{"leg_id":"MAP.R1.MONTHLY.WEB.DE.L08","view_id":"cost_centre","report_row_id":"CORP","weight":1},{"leg_id":"MAP.R1.MONTHLY.WEB.DE.L08","view_id":"vendor","report_row_id":"CARD_PROCESSOR","weight":1},{"leg_id":"MAP.R1.MONTHLY.WEB.DE.L08","view_id":"recurrence","report_row_id":"not_applicable","weight":1},{"leg_id":"MAP.R1.MONTHLY.WEB.DE.L08","view_id":"commitment","report_row_id":"not_applicable","weight":1},{"leg_id":"MAP.R1.MONTHLY.WEB.DE.L08","view_id":"behaviour","report_row_id":"not_applicable","weight":1}]},{"mapping_id":"MAP.R1.MONTHLY.WEB.AT","source_row_id":"SUB.NET_BILLING","posting_owner":"R1","stream":"R1","cost_centre":"CORP","vendor_id":"CARD_PROCESSOR","tax_code":"AT_OSS20","cash_class":"operating","classification":{"recurrence":"recurring","commitment":"committed","behaviour":"variable"},"legs":[{"leg_id":"MAP.R1.MONTHLY.WEB.AT.L01","side":"debit","account_id":"GL.CASH","amount_component":"max_gross_less_fee_loss_zero"},{"leg_id":"MAP.R1.MONTHLY.WEB.AT.L02","side":"debit","account_id":"GL.COGS.PROCESSOR","amount_component":"processor_fee"},{"leg_id":"MAP.R1.MONTHLY.WEB.AT.L03","side":"debit","account_id":"GL.COGS.BILLING","amount_component":"billing_fee"},{"leg_id":"MAP.R1.MONTHLY.WEB.AT.L04","side":"debit","account_id":"GL.COGS.DISPUTE","amount_component":"dispute_loss"},{"leg_id":"MAP.R1.MONTHLY.WEB.AT.L05","side":"debit","account_id":"GL.COGS.FRAUD","amount_component":"fraud_loss"},{"leg_id":"MAP.R1.MONTHLY.WEB.AT.L06","side":"credit","account_id":"GL.CASH","amount_component":"max_fee_loss_less_gross_zero"},{"leg_id":"MAP.R1.MONTHLY.WEB.AT.L07","side":"credit","account_id":"GL.REV.R1","amount_component":"net"},{"leg_id":"MAP.R1.MONTHLY.WEB.AT.L08","side":"credit","account_id":"GL.VAT.OSS","amount_component":"vat"}],"report_allocations":[{"leg_id":"MAP.R1.MONTHLY.WEB.AT.L01","view_id":"statement","report_row_id":"BS.CASH","weight":1},{"leg_id":"MAP.R1.MONTHLY.WEB.AT.L01","view_id":"nature","report_row_id":"cash","weight":1},{"leg_id":"MAP.R1.MONTHLY.WEB.AT.L01","view_id":"function","report_row_id":"balance_sheet","weight":1},{"leg_id":"MAP.R1.MONTHLY.WEB.AT.L01","view_id":"cost_centre","report_row_id":"CORP","weight":1},{"leg_id":"MAP.R1.MONTHLY.WEB.AT.L01","view_id":"vendor","report_row_id":"CARD_PROCESSOR","weight":1},{"leg_id":"MAP.R1.MONTHLY.WEB.AT.L01","view_id":"recurrence","report_row_id":"not_applicable","weight":1},{"leg_id":"MAP.R1.MONTHLY.WEB.AT.L01","view_id":"commitment","report_row_id":"not_applicable","weight":1},{"leg_id":"MAP.R1.MONTHLY.WEB.AT.L01","view_id":"behaviour","report_row_id":"not_applicable","weight":1},{"leg_id":"MAP.R1.MONTHLY.WEB.AT.L02","view_id":"statement","report_row_id":"PNL.COGS","weight":1},{"leg_id":"MAP.R1.MONTHLY.WEB.AT.L02","view_id":"nature","report_row_id":"cost_of_revenue","weight":1},{"leg_id":"MAP.R1.MONTHLY.WEB.AT.L02","view_id":"function","report_row_id":"cost_of_revenue","weight":1},{"leg_id":"MAP.R1.MONTHLY.WEB.AT.L02","view_id":"cost_centre","report_row_id":"CORP","weight":1},{"leg_id":"MAP.R1.MONTHLY.WEB.AT.L02","view_id":"vendor","report_row_id":"CARD_PROCESSOR","weight":1},{"leg_id":"MAP.R1.MONTHLY.WEB.AT.L02","view_id":"recurrence","report_row_id":"recurring","weight":1},{"leg_id":"MAP.R1.MONTHLY.WEB.AT.L02","view_id":"commitment","report_row_id":"committed","weight":1},{"leg_id":"MAP.R1.MONTHLY.WEB.AT.L02","view_id":"behaviour","report_row_id":"variable","weight":1},{"leg_id":"MAP.R1.MONTHLY.WEB.AT.L03","view_id":"statement","report_row_id":"PNL.COGS","weight":1},{"leg_id":"MAP.R1.MONTHLY.WEB.AT.L03","view_id":"nature","report_row_id":"cost_of_revenue","weight":1},{"leg_id":"MAP.R1.MONTHLY.WEB.AT.L03","view_id":"function","report_row_id":"cost_of_revenue","weight":1},{"leg_id":"MAP.R1.MONTHLY.WEB.AT.L03","view_id":"cost_centre","report_row_id":"CORP","weight":1},{"leg_id":"MAP.R1.MONTHLY.WEB.AT.L03","view_id":"vendor","report_row_id":"CARD_PROCESSOR","weight":1},{"leg_id":"MAP.R1.MONTHLY.WEB.AT.L03","view_id":"recurrence","report_row_id":"recurring","weight":1},{"leg_id":"MAP.R1.MONTHLY.WEB.AT.L03","view_id":"commitment","report_row_id":"committed","weight":1},{"leg_id":"MAP.R1.MONTHLY.WEB.AT.L03","view_id":"behaviour","report_row_id":"variable","weight":1},{"leg_id":"MAP.R1.MONTHLY.WEB.AT.L04","view_id":"statement","report_row_id":"PNL.COGS","weight":1},{"leg_id":"MAP.R1.MONTHLY.WEB.AT.L04","view_id":"nature","report_row_id":"cost_of_revenue","weight":1},{"leg_id":"MAP.R1.MONTHLY.WEB.AT.L04","view_id":"function","report_row_id":"cost_of_revenue","weight":1},{"leg_id":"MAP.R1.MONTHLY.WEB.AT.L04","view_id":"cost_centre","report_row_id":"CORP","weight":1},{"leg_id":"MAP.R1.MONTHLY.WEB.AT.L04","view_id":"vendor","report_row_id":"CARD_PROCESSOR","weight":1},{"leg_id":"MAP.R1.MONTHLY.WEB.AT.L04","view_id":"recurrence","report_row_id":"recurring","weight":1},{"leg_id":"MAP.R1.MONTHLY.WEB.AT.L04","view_id":"commitment","report_row_id":"committed","weight":1},{"leg_id":"MAP.R1.MONTHLY.WEB.AT.L04","view_id":"behaviour","report_row_id":"variable","weight":1},{"leg_id":"MAP.R1.MONTHLY.WEB.AT.L05","view_id":"statement","report_row_id":"PNL.COGS","weight":1},{"leg_id":"MAP.R1.MONTHLY.WEB.AT.L05","view_id":"nature","report_row_id":"cost_of_revenue","weight":1},{"leg_id":"MAP.R1.MONTHLY.WEB.AT.L05","view_id":"function","report_row_id":"cost_of_revenue","weight":1},{"leg_id":"MAP.R1.MONTHLY.WEB.AT.L05","view_id":"cost_centre","report_row_id":"CORP","weight":1},{"leg_id":"MAP.R1.MONTHLY.WEB.AT.L05","view_id":"vendor","report_row_id":"CARD_PROCESSOR","weight":1},{"leg_id":"MAP.R1.MONTHLY.WEB.AT.L05","view_id":"recurrence","report_row_id":"recurring","weight":1},{"leg_id":"MAP.R1.MONTHLY.WEB.AT.L05","view_id":"commitment","report_row_id":"committed","weight":1},{"leg_id":"MAP.R1.MONTHLY.WEB.AT.L05","view_id":"behaviour","report_row_id":"variable","weight":1},{"leg_id":"MAP.R1.MONTHLY.WEB.AT.L06","view_id":"statement","report_row_id":"BS.CASH","weight":1},{"leg_id":"MAP.R1.MONTHLY.WEB.AT.L06","view_id":"nature","report_row_id":"cash","weight":1},{"leg_id":"MAP.R1.MONTHLY.WEB.AT.L06","view_id":"function","report_row_id":"balance_sheet","weight":1},{"leg_id":"MAP.R1.MONTHLY.WEB.AT.L06","view_id":"cost_centre","report_row_id":"CORP","weight":1},{"leg_id":"MAP.R1.MONTHLY.WEB.AT.L06","view_id":"vendor","report_row_id":"CARD_PROCESSOR","weight":1},{"leg_id":"MAP.R1.MONTHLY.WEB.AT.L06","view_id":"recurrence","report_row_id":"not_applicable","weight":1},{"leg_id":"MAP.R1.MONTHLY.WEB.AT.L06","view_id":"commitment","report_row_id":"not_applicable","weight":1},{"leg_id":"MAP.R1.MONTHLY.WEB.AT.L06","view_id":"behaviour","report_row_id":"not_applicable","weight":1},{"leg_id":"MAP.R1.MONTHLY.WEB.AT.L07","view_id":"statement","report_row_id":"PNL.REVENUE","weight":1},{"leg_id":"MAP.R1.MONTHLY.WEB.AT.L07","view_id":"nature","report_row_id":"revenue","weight":1},{"leg_id":"MAP.R1.MONTHLY.WEB.AT.L07","view_id":"function","report_row_id":"revenue","weight":1},{"leg_id":"MAP.R1.MONTHLY.WEB.AT.L07","view_id":"cost_centre","report_row_id":"CORP","weight":1},{"leg_id":"MAP.R1.MONTHLY.WEB.AT.L07","view_id":"vendor","report_row_id":"CARD_PROCESSOR","weight":1},{"leg_id":"MAP.R1.MONTHLY.WEB.AT.L07","view_id":"recurrence","report_row_id":"recurring","weight":1},{"leg_id":"MAP.R1.MONTHLY.WEB.AT.L07","view_id":"commitment","report_row_id":"committed","weight":1},{"leg_id":"MAP.R1.MONTHLY.WEB.AT.L07","view_id":"behaviour","report_row_id":"fixed","weight":1},{"leg_id":"MAP.R1.MONTHLY.WEB.AT.L08","view_id":"statement","report_row_id":"BS.TAX_LIABILITIES","weight":1},{"leg_id":"MAP.R1.MONTHLY.WEB.AT.L08","view_id":"nature","report_row_id":"tax_liabilities","weight":1},{"leg_id":"MAP.R1.MONTHLY.WEB.AT.L08","view_id":"function","report_row_id":"balance_sheet","weight":1},{"leg_id":"MAP.R1.MONTHLY.WEB.AT.L08","view_id":"cost_centre","report_row_id":"CORP","weight":1},{"leg_id":"MAP.R1.MONTHLY.WEB.AT.L08","view_id":"vendor","report_row_id":"CARD_PROCESSOR","weight":1},{"leg_id":"MAP.R1.MONTHLY.WEB.AT.L08","view_id":"recurrence","report_row_id":"not_applicable","weight":1},{"leg_id":"MAP.R1.MONTHLY.WEB.AT.L08","view_id":"commitment","report_row_id":"not_applicable","weight":1},{"leg_id":"MAP.R1.MONTHLY.WEB.AT.L08","view_id":"behaviour","report_row_id":"not_applicable","weight":1}]},{"mapping_id":"MAP.R1.ANNUAL.WEB.DE","source_row_id":"SUB.NET_BILLING","posting_owner":"R1","stream":"R1","cost_centre":"CORP","vendor_id":"CARD_PROCESSOR","tax_code":"DE_OUT19","cash_class":"operating","classification":{"recurrence":"recurring","commitment":"committed","behaviour":"variable"},"legs":[{"leg_id":"MAP.R1.ANNUAL.WEB.DE.L01","side":"debit","account_id":"GL.CASH","amount_component":"max_gross_less_fee_loss_zero"},{"leg_id":"MAP.R1.ANNUAL.WEB.DE.L02","side":"debit","account_id":"GL.COGS.PROCESSOR","amount_component":"processor_fee"},{"leg_id":"MAP.R1.ANNUAL.WEB.DE.L03","side":"debit","account_id":"GL.COGS.BILLING","amount_component":"billing_fee"},{"leg_id":"MAP.R1.ANNUAL.WEB.DE.L04","side":"debit","account_id":"GL.COGS.DISPUTE","amount_component":"dispute_loss"},{"leg_id":"MAP.R1.ANNUAL.WEB.DE.L05","side":"debit","account_id":"GL.COGS.FRAUD","amount_component":"fraud_loss"},{"leg_id":"MAP.R1.ANNUAL.WEB.DE.L06","side":"credit","account_id":"GL.CASH","amount_component":"max_fee_loss_less_gross_zero"},{"leg_id":"MAP.R1.ANNUAL.WEB.DE.L07","side":"credit","account_id":"GL.CL.R1","amount_component":"net"},{"leg_id":"MAP.R1.ANNUAL.WEB.DE.L08","side":"credit","account_id":"GL.VAT.DOM_LIAB","amount_component":"vat"}],"report_allocations":[{"leg_id":"MAP.R1.ANNUAL.WEB.DE.L01","view_id":"statement","report_row_id":"BS.CASH","weight":1},{"leg_id":"MAP.R1.ANNUAL.WEB.DE.L01","view_id":"nature","report_row_id":"cash","weight":1},{"leg_id":"MAP.R1.ANNUAL.WEB.DE.L01","view_id":"function","report_row_id":"balance_sheet","weight":1},{"leg_id":"MAP.R1.ANNUAL.WEB.DE.L01","view_id":"cost_centre","report_row_id":"CORP","weight":1},{"leg_id":"MAP.R1.ANNUAL.WEB.DE.L01","view_id":"vendor","report_row_id":"CARD_PROCESSOR","weight":1},{"leg_id":"MAP.R1.ANNUAL.WEB.DE.L01","view_id":"recurrence","report_row_id":"not_applicable","weight":1},{"leg_id":"MAP.R1.ANNUAL.WEB.DE.L01","view_id":"commitment","report_row_id":"not_applicable","weight":1},{"leg_id":"MAP.R1.ANNUAL.WEB.DE.L01","view_id":"behaviour","report_row_id":"not_applicable","weight":1},{"leg_id":"MAP.R1.ANNUAL.WEB.DE.L02","view_id":"statement","report_row_id":"PNL.COGS","weight":1},{"leg_id":"MAP.R1.ANNUAL.WEB.DE.L02","view_id":"nature","report_row_id":"cost_of_revenue","weight":1},{"leg_id":"MAP.R1.ANNUAL.WEB.DE.L02","view_id":"function","report_row_id":"cost_of_revenue","weight":1},{"leg_id":"MAP.R1.ANNUAL.WEB.DE.L02","view_id":"cost_centre","report_row_id":"CORP","weight":1},{"leg_id":"MAP.R1.ANNUAL.WEB.DE.L02","view_id":"vendor","report_row_id":"CARD_PROCESSOR","weight":1},{"leg_id":"MAP.R1.ANNUAL.WEB.DE.L02","view_id":"recurrence","report_row_id":"recurring","weight":1},{"leg_id":"MAP.R1.ANNUAL.WEB.DE.L02","view_id":"commitment","report_row_id":"committed","weight":1},{"leg_id":"MAP.R1.ANNUAL.WEB.DE.L02","view_id":"behaviour","report_row_id":"variable","weight":1},{"leg_id":"MAP.R1.ANNUAL.WEB.DE.L03","view_id":"statement","report_row_id":"PNL.COGS","weight":1},{"leg_id":"MAP.R1.ANNUAL.WEB.DE.L03","view_id":"nature","report_row_id":"cost_of_revenue","weight":1},{"leg_id":"MAP.R1.ANNUAL.WEB.DE.L03","view_id":"function","report_row_id":"cost_of_revenue","weight":1},{"leg_id":"MAP.R1.ANNUAL.WEB.DE.L03","view_id":"cost_centre","report_row_id":"CORP","weight":1},{"leg_id":"MAP.R1.ANNUAL.WEB.DE.L03","view_id":"vendor","report_row_id":"CARD_PROCESSOR","weight":1},{"leg_id":"MAP.R1.ANNUAL.WEB.DE.L03","view_id":"recurrence","report_row_id":"recurring","weight":1},{"leg_id":"MAP.R1.ANNUAL.WEB.DE.L03","view_id":"commitment","report_row_id":"committed","weight":1},{"leg_id":"MAP.R1.ANNUAL.WEB.DE.L03","view_id":"behaviour","report_row_id":"variable","weight":1},{"leg_id":"MAP.R1.ANNUAL.WEB.DE.L04","view_id":"statement","report_row_id":"PNL.COGS","weight":1},{"leg_id":"MAP.R1.ANNUAL.WEB.DE.L04","view_id":"nature","report_row_id":"cost_of_revenue","weight":1},{"leg_id":"MAP.R1.ANNUAL.WEB.DE.L04","view_id":"function","report_row_id":"cost_of_revenue","weight":1},{"leg_id":"MAP.R1.ANNUAL.WEB.DE.L04","view_id":"cost_centre","report_row_id":"CORP","weight":1},{"leg_id":"MAP.R1.ANNUAL.WEB.DE.L04","view_id":"vendor","report_row_id":"CARD_PROCESSOR","weight":1},{"leg_id":"MAP.R1.ANNUAL.WEB.DE.L04","view_id":"recurrence","report_row_id":"recurring","weight":1},{"leg_id":"MAP.R1.ANNUAL.WEB.DE.L04","view_id":"commitment","report_row_id":"committed","weight":1},{"leg_id":"MAP.R1.ANNUAL.WEB.DE.L04","view_id":"behaviour","report_row_id":"variable","weight":1},{"leg_id":"MAP.R1.ANNUAL.WEB.DE.L05","view_id":"statement","report_row_id":"PNL.COGS","weight":1},{"leg_id":"MAP.R1.ANNUAL.WEB.DE.L05","view_id":"nature","report_row_id":"cost_of_revenue","weight":1},{"leg_id":"MAP.R1.ANNUAL.WEB.DE.L05","view_id":"function","report_row_id":"cost_of_revenue","weight":1},{"leg_id":"MAP.R1.ANNUAL.WEB.DE.L05","view_id":"cost_centre","report_row_id":"CORP","weight":1},{"leg_id":"MAP.R1.ANNUAL.WEB.DE.L05","view_id":"vendor","report_row_id":"CARD_PROCESSOR","weight":1},{"leg_id":"MAP.R1.ANNUAL.WEB.DE.L05","view_id":"recurrence","report_row_id":"recurring","weight":1},{"leg_id":"MAP.R1.ANNUAL.WEB.DE.L05","view_id":"commitment","report_row_id":"committed","weight":1},{"leg_id":"MAP.R1.ANNUAL.WEB.DE.L05","view_id":"behaviour","report_row_id":"variable","weight":1},{"leg_id":"MAP.R1.ANNUAL.WEB.DE.L06","view_id":"statement","report_row_id":"BS.CASH","weight":1},{"leg_id":"MAP.R1.ANNUAL.WEB.DE.L06","view_id":"nature","report_row_id":"cash","weight":1},{"leg_id":"MAP.R1.ANNUAL.WEB.DE.L06","view_id":"function","report_row_id":"balance_sheet","weight":1},{"leg_id":"MAP.R1.ANNUAL.WEB.DE.L06","view_id":"cost_centre","report_row_id":"CORP","weight":1},{"leg_id":"MAP.R1.ANNUAL.WEB.DE.L06","view_id":"vendor","report_row_id":"CARD_PROCESSOR","weight":1},{"leg_id":"MAP.R1.ANNUAL.WEB.DE.L06","view_id":"recurrence","report_row_id":"not_applicable","weight":1},{"leg_id":"MAP.R1.ANNUAL.WEB.DE.L06","view_id":"commitment","report_row_id":"not_applicable","weight":1},{"leg_id":"MAP.R1.ANNUAL.WEB.DE.L06","view_id":"behaviour","report_row_id":"not_applicable","weight":1},{"leg_id":"MAP.R1.ANNUAL.WEB.DE.L07","view_id":"statement","report_row_id":"BS.CL","weight":1},{"leg_id":"MAP.R1.ANNUAL.WEB.DE.L07","view_id":"nature","report_row_id":"cl","weight":1},{"leg_id":"MAP.R1.ANNUAL.WEB.DE.L07","view_id":"function","report_row_id":"balance_sheet","weight":1},{"leg_id":"MAP.R1.ANNUAL.WEB.DE.L07","view_id":"cost_centre","report_row_id":"CORP","weight":1},{"leg_id":"MAP.R1.ANNUAL.WEB.DE.L07","view_id":"vendor","report_row_id":"CARD_PROCESSOR","weight":1},{"leg_id":"MAP.R1.ANNUAL.WEB.DE.L07","view_id":"recurrence","report_row_id":"not_applicable","weight":1},{"leg_id":"MAP.R1.ANNUAL.WEB.DE.L07","view_id":"commitment","report_row_id":"not_applicable","weight":1},{"leg_id":"MAP.R1.ANNUAL.WEB.DE.L07","view_id":"behaviour","report_row_id":"not_applicable","weight":1},{"leg_id":"MAP.R1.ANNUAL.WEB.DE.L08","view_id":"statement","report_row_id":"BS.TAX_LIABILITIES","weight":1},{"leg_id":"MAP.R1.ANNUAL.WEB.DE.L08","view_id":"nature","report_row_id":"tax_liabilities","weight":1},{"leg_id":"MAP.R1.ANNUAL.WEB.DE.L08","view_id":"function","report_row_id":"balance_sheet","weight":1},{"leg_id":"MAP.R1.ANNUAL.WEB.DE.L08","view_id":"cost_centre","report_row_id":"CORP","weight":1},{"leg_id":"MAP.R1.ANNUAL.WEB.DE.L08","view_id":"vendor","report_row_id":"CARD_PROCESSOR","weight":1},{"leg_id":"MAP.R1.ANNUAL.WEB.DE.L08","view_id":"recurrence","report_row_id":"not_applicable","weight":1},{"leg_id":"MAP.R1.ANNUAL.WEB.DE.L08","view_id":"commitment","report_row_id":"not_applicable","weight":1},{"leg_id":"MAP.R1.ANNUAL.WEB.DE.L08","view_id":"behaviour","report_row_id":"not_applicable","weight":1}]},{"mapping_id":"MAP.R1.ANNUAL.WEB.AT","source_row_id":"SUB.NET_BILLING","posting_owner":"R1","stream":"R1","cost_centre":"CORP","vendor_id":"CARD_PROCESSOR","tax_code":"AT_OSS20","cash_class":"operating","classification":{"recurrence":"recurring","commitment":"committed","behaviour":"variable"},"legs":[{"leg_id":"MAP.R1.ANNUAL.WEB.AT.L01","side":"debit","account_id":"GL.CASH","amount_component":"max_gross_less_fee_loss_zero"},{"leg_id":"MAP.R1.ANNUAL.WEB.AT.L02","side":"debit","account_id":"GL.COGS.PROCESSOR","amount_component":"processor_fee"},{"leg_id":"MAP.R1.ANNUAL.WEB.AT.L03","side":"debit","account_id":"GL.COGS.BILLING","amount_component":"billing_fee"},{"leg_id":"MAP.R1.ANNUAL.WEB.AT.L04","side":"debit","account_id":"GL.COGS.DISPUTE","amount_component":"dispute_loss"},{"leg_id":"MAP.R1.ANNUAL.WEB.AT.L05","side":"debit","account_id":"GL.COGS.FRAUD","amount_component":"fraud_loss"},{"leg_id":"MAP.R1.ANNUAL.WEB.AT.L06","side":"credit","account_id":"GL.CASH","amount_component":"max_fee_loss_less_gross_zero"},{"leg_id":"MAP.R1.ANNUAL.WEB.AT.L07","side":"credit","account_id":"GL.CL.R1","amount_component":"net"},{"leg_id":"MAP.R1.ANNUAL.WEB.AT.L08","side":"credit","account_id":"GL.VAT.OSS","amount_component":"vat"}],"report_allocations":[{"leg_id":"MAP.R1.ANNUAL.WEB.AT.L01","view_id":"statement","report_row_id":"BS.CASH","weight":1},{"leg_id":"MAP.R1.ANNUAL.WEB.AT.L01","view_id":"nature","report_row_id":"cash","weight":1},{"leg_id":"MAP.R1.ANNUAL.WEB.AT.L01","view_id":"function","report_row_id":"balance_sheet","weight":1},{"leg_id":"MAP.R1.ANNUAL.WEB.AT.L01","view_id":"cost_centre","report_row_id":"CORP","weight":1},{"leg_id":"MAP.R1.ANNUAL.WEB.AT.L01","view_id":"vendor","report_row_id":"CARD_PROCESSOR","weight":1},{"leg_id":"MAP.R1.ANNUAL.WEB.AT.L01","view_id":"recurrence","report_row_id":"not_applicable","weight":1},{"leg_id":"MAP.R1.ANNUAL.WEB.AT.L01","view_id":"commitment","report_row_id":"not_applicable","weight":1},{"leg_id":"MAP.R1.ANNUAL.WEB.AT.L01","view_id":"behaviour","report_row_id":"not_applicable","weight":1},{"leg_id":"MAP.R1.ANNUAL.WEB.AT.L02","view_id":"statement","report_row_id":"PNL.COGS","weight":1},{"leg_id":"MAP.R1.ANNUAL.WEB.AT.L02","view_id":"nature","report_row_id":"cost_of_revenue","weight":1},{"leg_id":"MAP.R1.ANNUAL.WEB.AT.L02","view_id":"function","report_row_id":"cost_of_revenue","weight":1},{"leg_id":"MAP.R1.ANNUAL.WEB.AT.L02","view_id":"cost_centre","report_row_id":"CORP","weight":1},{"leg_id":"MAP.R1.ANNUAL.WEB.AT.L02","view_id":"vendor","report_row_id":"CARD_PROCESSOR","weight":1},{"leg_id":"MAP.R1.ANNUAL.WEB.AT.L02","view_id":"recurrence","report_row_id":"recurring","weight":1},{"leg_id":"MAP.R1.ANNUAL.WEB.AT.L02","view_id":"commitment","report_row_id":"committed","weight":1},{"leg_id":"MAP.R1.ANNUAL.WEB.AT.L02","view_id":"behaviour","report_row_id":"variable","weight":1},{"leg_id":"MAP.R1.ANNUAL.WEB.AT.L03","view_id":"statement","report_row_id":"PNL.COGS","weight":1},{"leg_id":"MAP.R1.ANNUAL.WEB.AT.L03","view_id":"nature","report_row_id":"cost_of_revenue","weight":1},{"leg_id":"MAP.R1.ANNUAL.WEB.AT.L03","view_id":"function","report_row_id":"cost_of_revenue","weight":1},{"leg_id":"MAP.R1.ANNUAL.WEB.AT.L03","view_id":"cost_centre","report_row_id":"CORP","weight":1},{"leg_id":"MAP.R1.ANNUAL.WEB.AT.L03","view_id":"vendor","report_row_id":"CARD_PROCESSOR","weight":1},{"leg_id":"MAP.R1.ANNUAL.WEB.AT.L03","view_id":"recurrence","report_row_id":"recurring","weight":1},{"leg_id":"MAP.R1.ANNUAL.WEB.AT.L03","view_id":"commitment","report_row_id":"committed","weight":1},{"leg_id":"MAP.R1.ANNUAL.WEB.AT.L03","view_id":"behaviour","report_row_id":"variable","weight":1},{"leg_id":"MAP.R1.ANNUAL.WEB.AT.L04","view_id":"statement","report_row_id":"PNL.COGS","weight":1},{"leg_id":"MAP.R1.ANNUAL.WEB.AT.L04","view_id":"nature","report_row_id":"cost_of_revenue","weight":1},{"leg_id":"MAP.R1.ANNUAL.WEB.AT.L04","view_id":"function","report_row_id":"cost_of_revenue","weight":1},{"leg_id":"MAP.R1.ANNUAL.WEB.AT.L04","view_id":"cost_centre","report_row_id":"CORP","weight":1},{"leg_id":"MAP.R1.ANNUAL.WEB.AT.L04","view_id":"vendor","report_row_id":"CARD_PROCESSOR","weight":1},{"leg_id":"MAP.R1.ANNUAL.WEB.AT.L04","view_id":"recurrence","report_row_id":"recurring","weight":1},{"leg_id":"MAP.R1.ANNUAL.WEB.AT.L04","view_id":"commitment","report_row_id":"committed","weight":1},{"leg_id":"MAP.R1.ANNUAL.WEB.AT.L04","view_id":"behaviour","report_row_id":"variable","weight":1},{"leg_id":"MAP.R1.ANNUAL.WEB.AT.L05","view_id":"statement","report_row_id":"PNL.COGS","weight":1},{"leg_id":"MAP.R1.ANNUAL.WEB.AT.L05","view_id":"nature","report_row_id":"cost_of_revenue","weight":1},{"leg_id":"MAP.R1.ANNUAL.WEB.AT.L05","view_id":"function","report_row_id":"cost_of_revenue","weight":1},{"leg_id":"MAP.R1.ANNUAL.WEB.AT.L05","view_id":"cost_centre","report_row_id":"CORP","weight":1},{"leg_id":"MAP.R1.ANNUAL.WEB.AT.L05","view_id":"vendor","report_row_id":"CARD_PROCESSOR","weight":1},{"leg_id":"MAP.R1.ANNUAL.WEB.AT.L05","view_id":"recurrence","report_row_id":"recurring","weight":1},{"leg_id":"MAP.R1.ANNUAL.WEB.AT.L05","view_id":"commitment","report_row_id":"committed","weight":1},{"leg_id":"MAP.R1.ANNUAL.WEB.AT.L05","view_id":"behaviour","report_row_id":"variable","weight":1},{"leg_id":"MAP.R1.ANNUAL.WEB.AT.L06","view_id":"statement","report_row_id":"BS.CASH","weight":1},{"leg_id":"MAP.R1.ANNUAL.WEB.AT.L06","view_id":"nature","report_row_id":"cash","weight":1},{"leg_id":"MAP.R1.ANNUAL.WEB.AT.L06","view_id":"function","report_row_id":"balance_sheet","weight":1},{"leg_id":"MAP.R1.ANNUAL.WEB.AT.L06","view_id":"cost_centre","report_row_id":"CORP","weight":1},{"leg_id":"MAP.R1.ANNUAL.WEB.AT.L06","view_id":"vendor","report_row_id":"CARD_PROCESSOR","weight":1},{"leg_id":"MAP.R1.ANNUAL.WEB.AT.L06","view_id":"recurrence","report_row_id":"not_applicable","weight":1},{"leg_id":"MAP.R1.ANNUAL.WEB.AT.L06","view_id":"commitment","report_row_id":"not_applicable","weight":1},{"leg_id":"MAP.R1.ANNUAL.WEB.AT.L06","view_id":"behaviour","report_row_id":"not_applicable","weight":1},{"leg_id":"MAP.R1.ANNUAL.WEB.AT.L07","view_id":"statement","report_row_id":"BS.CL","weight":1},{"leg_id":"MAP.R1.ANNUAL.WEB.AT.L07","view_id":"nature","report_row_id":"cl","weight":1},{"leg_id":"MAP.R1.ANNUAL.WEB.AT.L07","view_id":"function","report_row_id":"balance_sheet","weight":1},{"leg_id":"MAP.R1.ANNUAL.WEB.AT.L07","view_id":"cost_centre","report_row_id":"CORP","weight":1},{"leg_id":"MAP.R1.ANNUAL.WEB.AT.L07","view_id":"vendor","report_row_id":"CARD_PROCESSOR","weight":1},{"leg_id":"MAP.R1.ANNUAL.WEB.AT.L07","view_id":"recurrence","report_row_id":"not_applicable","weight":1},{"leg_id":"MAP.R1.ANNUAL.WEB.AT.L07","view_id":"commitment","report_row_id":"not_applicable","weight":1},{"leg_id":"MAP.R1.ANNUAL.WEB.AT.L07","view_id":"behaviour","report_row_id":"not_applicable","weight":1},{"leg_id":"MAP.R1.ANNUAL.WEB.AT.L08","view_id":"statement","report_row_id":"BS.TAX_LIABILITIES","weight":1},{"leg_id":"MAP.R1.ANNUAL.WEB.AT.L08","view_id":"nature","report_row_id":"tax_liabilities","weight":1},{"leg_id":"MAP.R1.ANNUAL.WEB.AT.L08","view_id":"function","report_row_id":"balance_sheet","weight":1},{"leg_id":"MAP.R1.ANNUAL.WEB.AT.L08","view_id":"cost_centre","report_row_id":"CORP","weight":1},{"leg_id":"MAP.R1.ANNUAL.WEB.AT.L08","view_id":"vendor","report_row_id":"CARD_PROCESSOR","weight":1},{"leg_id":"MAP.R1.ANNUAL.WEB.AT.L08","view_id":"recurrence","report_row_id":"not_applicable","weight":1},{"leg_id":"MAP.R1.ANNUAL.WEB.AT.L08","view_id":"commitment","report_row_id":"not_applicable","weight":1},{"leg_id":"MAP.R1.ANNUAL.WEB.AT.L08","view_id":"behaviour","report_row_id":"not_applicable","weight":1}]},{"mapping_id":"MAP.R2.WEB.DE","source_row_id":"COPY.GROSS","posting_owner":"R2","stream":"R2","cost_centre":"CORP","vendor_id":"CARD_PROCESSOR","tax_code":"DE_OUT19","cash_class":"operating","classification":{"recurrence":"recurring","commitment":"committed","behaviour":"variable"},"legs":[{"leg_id":"MAP.R2.WEB.DE.L01","side":"debit","account_id":"GL.CASH","amount_component":"max_gross_less_fee_loss_zero"},{"leg_id":"MAP.R2.WEB.DE.L02","side":"debit","account_id":"GL.COGS.PROCESSOR","amount_component":"processor_fee"},{"leg_id":"MAP.R2.WEB.DE.L03","side":"debit","account_id":"GL.COGS.BILLING","amount_component":"billing_fee"},{"leg_id":"MAP.R2.WEB.DE.L04","side":"debit","account_id":"GL.COGS.DISPUTE","amount_component":"dispute_loss"},{"leg_id":"MAP.R2.WEB.DE.L05","side":"debit","account_id":"GL.COGS.FRAUD","amount_component":"fraud_loss"},{"leg_id":"MAP.R2.WEB.DE.L06","side":"credit","account_id":"GL.CASH","amount_component":"max_fee_loss_less_gross_zero"},{"leg_id":"MAP.R2.WEB.DE.L07","side":"credit","account_id":"GL.REV.R2","amount_component":"net"},{"leg_id":"MAP.R2.WEB.DE.L08","side":"credit","account_id":"GL.VAT.DOM_LIAB","amount_component":"vat"}],"report_allocations":[{"leg_id":"MAP.R2.WEB.DE.L01","view_id":"statement","report_row_id":"BS.CASH","weight":1},{"leg_id":"MAP.R2.WEB.DE.L01","view_id":"nature","report_row_id":"cash","weight":1},{"leg_id":"MAP.R2.WEB.DE.L01","view_id":"function","report_row_id":"balance_sheet","weight":1},{"leg_id":"MAP.R2.WEB.DE.L01","view_id":"cost_centre","report_row_id":"CORP","weight":1},{"leg_id":"MAP.R2.WEB.DE.L01","view_id":"vendor","report_row_id":"CARD_PROCESSOR","weight":1},{"leg_id":"MAP.R2.WEB.DE.L01","view_id":"recurrence","report_row_id":"not_applicable","weight":1},{"leg_id":"MAP.R2.WEB.DE.L01","view_id":"commitment","report_row_id":"not_applicable","weight":1},{"leg_id":"MAP.R2.WEB.DE.L01","view_id":"behaviour","report_row_id":"not_applicable","weight":1},{"leg_id":"MAP.R2.WEB.DE.L02","view_id":"statement","report_row_id":"PNL.COGS","weight":1},{"leg_id":"MAP.R2.WEB.DE.L02","view_id":"nature","report_row_id":"cost_of_revenue","weight":1},{"leg_id":"MAP.R2.WEB.DE.L02","view_id":"function","report_row_id":"cost_of_revenue","weight":1},{"leg_id":"MAP.R2.WEB.DE.L02","view_id":"cost_centre","report_row_id":"CORP","weight":1},{"leg_id":"MAP.R2.WEB.DE.L02","view_id":"vendor","report_row_id":"CARD_PROCESSOR","weight":1},{"leg_id":"MAP.R2.WEB.DE.L02","view_id":"recurrence","report_row_id":"recurring","weight":1},{"leg_id":"MAP.R2.WEB.DE.L02","view_id":"commitment","report_row_id":"committed","weight":1},{"leg_id":"MAP.R2.WEB.DE.L02","view_id":"behaviour","report_row_id":"variable","weight":1},{"leg_id":"MAP.R2.WEB.DE.L03","view_id":"statement","report_row_id":"PNL.COGS","weight":1},{"leg_id":"MAP.R2.WEB.DE.L03","view_id":"nature","report_row_id":"cost_of_revenue","weight":1},{"leg_id":"MAP.R2.WEB.DE.L03","view_id":"function","report_row_id":"cost_of_revenue","weight":1},{"leg_id":"MAP.R2.WEB.DE.L03","view_id":"cost_centre","report_row_id":"CORP","weight":1},{"leg_id":"MAP.R2.WEB.DE.L03","view_id":"vendor","report_row_id":"CARD_PROCESSOR","weight":1},{"leg_id":"MAP.R2.WEB.DE.L03","view_id":"recurrence","report_row_id":"recurring","weight":1},{"leg_id":"MAP.R2.WEB.DE.L03","view_id":"commitment","report_row_id":"committed","weight":1},{"leg_id":"MAP.R2.WEB.DE.L03","view_id":"behaviour","report_row_id":"variable","weight":1},{"leg_id":"MAP.R2.WEB.DE.L04","view_id":"statement","report_row_id":"PNL.COGS","weight":1},{"leg_id":"MAP.R2.WEB.DE.L04","view_id":"nature","report_row_id":"cost_of_revenue","weight":1},{"leg_id":"MAP.R2.WEB.DE.L04","view_id":"function","report_row_id":"cost_of_revenue","weight":1},{"leg_id":"MAP.R2.WEB.DE.L04","view_id":"cost_centre","report_row_id":"CORP","weight":1},{"leg_id":"MAP.R2.WEB.DE.L04","view_id":"vendor","report_row_id":"CARD_PROCESSOR","weight":1},{"leg_id":"MAP.R2.WEB.DE.L04","view_id":"recurrence","report_row_id":"recurring","weight":1},{"leg_id":"MAP.R2.WEB.DE.L04","view_id":"commitment","report_row_id":"committed","weight":1},{"leg_id":"MAP.R2.WEB.DE.L04","view_id":"behaviour","report_row_id":"variable","weight":1},{"leg_id":"MAP.R2.WEB.DE.L05","view_id":"statement","report_row_id":"PNL.COGS","weight":1},{"leg_id":"MAP.R2.WEB.DE.L05","view_id":"nature","report_row_id":"cost_of_revenue","weight":1},{"leg_id":"MAP.R2.WEB.DE.L05","view_id":"function","report_row_id":"cost_of_revenue","weight":1},{"leg_id":"MAP.R2.WEB.DE.L05","view_id":"cost_centre","report_row_id":"CORP","weight":1},{"leg_id":"MAP.R2.WEB.DE.L05","view_id":"vendor","report_row_id":"CARD_PROCESSOR","weight":1},{"leg_id":"MAP.R2.WEB.DE.L05","view_id":"recurrence","report_row_id":"recurring","weight":1},{"leg_id":"MAP.R2.WEB.DE.L05","view_id":"commitment","report_row_id":"committed","weight":1},{"leg_id":"MAP.R2.WEB.DE.L05","view_id":"behaviour","report_row_id":"variable","weight":1},{"leg_id":"MAP.R2.WEB.DE.L06","view_id":"statement","report_row_id":"BS.CASH","weight":1},{"leg_id":"MAP.R2.WEB.DE.L06","view_id":"nature","report_row_id":"cash","weight":1},{"leg_id":"MAP.R2.WEB.DE.L06","view_id":"function","report_row_id":"balance_sheet","weight":1},{"leg_id":"MAP.R2.WEB.DE.L06","view_id":"cost_centre","report_row_id":"CORP","weight":1},{"leg_id":"MAP.R2.WEB.DE.L06","view_id":"vendor","report_row_id":"CARD_PROCESSOR","weight":1},{"leg_id":"MAP.R2.WEB.DE.L06","view_id":"recurrence","report_row_id":"not_applicable","weight":1},{"leg_id":"MAP.R2.WEB.DE.L06","view_id":"commitment","report_row_id":"not_applicable","weight":1},{"leg_id":"MAP.R2.WEB.DE.L06","view_id":"behaviour","report_row_id":"not_applicable","weight":1},{"leg_id":"MAP.R2.WEB.DE.L07","view_id":"statement","report_row_id":"PNL.REVENUE","weight":1},{"leg_id":"MAP.R2.WEB.DE.L07","view_id":"nature","report_row_id":"revenue","weight":1},{"leg_id":"MAP.R2.WEB.DE.L07","view_id":"function","report_row_id":"revenue","weight":1},{"leg_id":"MAP.R2.WEB.DE.L07","view_id":"cost_centre","report_row_id":"CORP","weight":1},{"leg_id":"MAP.R2.WEB.DE.L07","view_id":"vendor","report_row_id":"CARD_PROCESSOR","weight":1},{"leg_id":"MAP.R2.WEB.DE.L07","view_id":"recurrence","report_row_id":"recurring","weight":1},{"leg_id":"MAP.R2.WEB.DE.L07","view_id":"commitment","report_row_id":"committed","weight":1},{"leg_id":"MAP.R2.WEB.DE.L07","view_id":"behaviour","report_row_id":"fixed","weight":1},{"leg_id":"MAP.R2.WEB.DE.L08","view_id":"statement","report_row_id":"BS.TAX_LIABILITIES","weight":1},{"leg_id":"MAP.R2.WEB.DE.L08","view_id":"nature","report_row_id":"tax_liabilities","weight":1},{"leg_id":"MAP.R2.WEB.DE.L08","view_id":"function","report_row_id":"balance_sheet","weight":1},{"leg_id":"MAP.R2.WEB.DE.L08","view_id":"cost_centre","report_row_id":"CORP","weight":1},{"leg_id":"MAP.R2.WEB.DE.L08","view_id":"vendor","report_row_id":"CARD_PROCESSOR","weight":1},{"leg_id":"MAP.R2.WEB.DE.L08","view_id":"recurrence","report_row_id":"not_applicable","weight":1},{"leg_id":"MAP.R2.WEB.DE.L08","view_id":"commitment","report_row_id":"not_applicable","weight":1},{"leg_id":"MAP.R2.WEB.DE.L08","view_id":"behaviour","report_row_id":"not_applicable","weight":1}]},{"mapping_id":"MAP.R2.WEB.AT","source_row_id":"COPY.GROSS","posting_owner":"R2","stream":"R2","cost_centre":"CORP","vendor_id":"CARD_PROCESSOR","tax_code":"AT_OSS20","cash_class":"operating","classification":{"recurrence":"recurring","commitment":"committed","behaviour":"variable"},"legs":[{"leg_id":"MAP.R2.WEB.AT.L01","side":"debit","account_id":"GL.CASH","amount_component":"max_gross_less_fee_loss_zero"},{"leg_id":"MAP.R2.WEB.AT.L02","side":"debit","account_id":"GL.COGS.PROCESSOR","amount_component":"processor_fee"},{"leg_id":"MAP.R2.WEB.AT.L03","side":"debit","account_id":"GL.COGS.BILLING","amount_component":"billing_fee"},{"leg_id":"MAP.R2.WEB.AT.L04","side":"debit","account_id":"GL.COGS.DISPUTE","amount_component":"dispute_loss"},{"leg_id":"MAP.R2.WEB.AT.L05","side":"debit","account_id":"GL.COGS.FRAUD","amount_component":"fraud_loss"},{"leg_id":"MAP.R2.WEB.AT.L06","side":"credit","account_id":"GL.CASH","amount_component":"max_fee_loss_less_gross_zero"},{"leg_id":"MAP.R2.WEB.AT.L07","side":"credit","account_id":"GL.REV.R2","amount_component":"net"},{"leg_id":"MAP.R2.WEB.AT.L08","side":"credit","account_id":"GL.VAT.OSS","amount_component":"vat"}],"report_allocations":[{"leg_id":"MAP.R2.WEB.AT.L01","view_id":"statement","report_row_id":"BS.CASH","weight":1},{"leg_id":"MAP.R2.WEB.AT.L01","view_id":"nature","report_row_id":"cash","weight":1},{"leg_id":"MAP.R2.WEB.AT.L01","view_id":"function","report_row_id":"balance_sheet","weight":1},{"leg_id":"MAP.R2.WEB.AT.L01","view_id":"cost_centre","report_row_id":"CORP","weight":1},{"leg_id":"MAP.R2.WEB.AT.L01","view_id":"vendor","report_row_id":"CARD_PROCESSOR","weight":1},{"leg_id":"MAP.R2.WEB.AT.L01","view_id":"recurrence","report_row_id":"not_applicable","weight":1},{"leg_id":"MAP.R2.WEB.AT.L01","view_id":"commitment","report_row_id":"not_applicable","weight":1},{"leg_id":"MAP.R2.WEB.AT.L01","view_id":"behaviour","report_row_id":"not_applicable","weight":1},{"leg_id":"MAP.R2.WEB.AT.L02","view_id":"statement","report_row_id":"PNL.COGS","weight":1},{"leg_id":"MAP.R2.WEB.AT.L02","view_id":"nature","report_row_id":"cost_of_revenue","weight":1},{"leg_id":"MAP.R2.WEB.AT.L02","view_id":"function","report_row_id":"cost_of_revenue","weight":1},{"leg_id":"MAP.R2.WEB.AT.L02","view_id":"cost_centre","report_row_id":"CORP","weight":1},{"leg_id":"MAP.R2.WEB.AT.L02","view_id":"vendor","report_row_id":"CARD_PROCESSOR","weight":1},{"leg_id":"MAP.R2.WEB.AT.L02","view_id":"recurrence","report_row_id":"recurring","weight":1},{"leg_id":"MAP.R2.WEB.AT.L02","view_id":"commitment","report_row_id":"committed","weight":1},{"leg_id":"MAP.R2.WEB.AT.L02","view_id":"behaviour","report_row_id":"variable","weight":1},{"leg_id":"MAP.R2.WEB.AT.L03","view_id":"statement","report_row_id":"PNL.COGS","weight":1},{"leg_id":"MAP.R2.WEB.AT.L03","view_id":"nature","report_row_id":"cost_of_revenue","weight":1},{"leg_id":"MAP.R2.WEB.AT.L03","view_id":"function","report_row_id":"cost_of_revenue","weight":1},{"leg_id":"MAP.R2.WEB.AT.L03","view_id":"cost_centre","report_row_id":"CORP","weight":1},{"leg_id":"MAP.R2.WEB.AT.L03","view_id":"vendor","report_row_id":"CARD_PROCESSOR","weight":1},{"leg_id":"MAP.R2.WEB.AT.L03","view_id":"recurrence","report_row_id":"recurring","weight":1},{"leg_id":"MAP.R2.WEB.AT.L03","view_id":"commitment","report_row_id":"committed","weight":1},{"leg_id":"MAP.R2.WEB.AT.L03","view_id":"behaviour","report_row_id":"variable","weight":1},{"leg_id":"MAP.R2.WEB.AT.L04","view_id":"statement","report_row_id":"PNL.COGS","weight":1},{"leg_id":"MAP.R2.WEB.AT.L04","view_id":"nature","report_row_id":"cost_of_revenue","weight":1},{"leg_id":"MAP.R2.WEB.AT.L04","view_id":"function","report_row_id":"cost_of_revenue","weight":1},{"leg_id":"MAP.R2.WEB.AT.L04","view_id":"cost_centre","report_row_id":"CORP","weight":1},{"leg_id":"MAP.R2.WEB.AT.L04","view_id":"vendor","report_row_id":"CARD_PROCESSOR","weight":1},{"leg_id":"MAP.R2.WEB.AT.L04","view_id":"recurrence","report_row_id":"recurring","weight":1},{"leg_id":"MAP.R2.WEB.AT.L04","view_id":"commitment","report_row_id":"committed","weight":1},{"leg_id":"MAP.R2.WEB.AT.L04","view_id":"behaviour","report_row_id":"variable","weight":1},{"leg_id":"MAP.R2.WEB.AT.L05","view_id":"statement","report_row_id":"PNL.COGS","weight":1},{"leg_id":"MAP.R2.WEB.AT.L05","view_id":"nature","report_row_id":"cost_of_revenue","weight":1},{"leg_id":"MAP.R2.WEB.AT.L05","view_id":"function","report_row_id":"cost_of_revenue","weight":1},{"leg_id":"MAP.R2.WEB.AT.L05","view_id":"cost_centre","report_row_id":"CORP","weight":1},{"leg_id":"MAP.R2.WEB.AT.L05","view_id":"vendor","report_row_id":"CARD_PROCESSOR","weight":1},{"leg_id":"MAP.R2.WEB.AT.L05","view_id":"recurrence","report_row_id":"recurring","weight":1},{"leg_id":"MAP.R2.WEB.AT.L05","view_id":"commitment","report_row_id":"committed","weight":1},{"leg_id":"MAP.R2.WEB.AT.L05","view_id":"behaviour","report_row_id":"variable","weight":1},{"leg_id":"MAP.R2.WEB.AT.L06","view_id":"statement","report_row_id":"BS.CASH","weight":1},{"leg_id":"MAP.R2.WEB.AT.L06","view_id":"nature","report_row_id":"cash","weight":1},{"leg_id":"MAP.R2.WEB.AT.L06","view_id":"function","report_row_id":"balance_sheet","weight":1},{"leg_id":"MAP.R2.WEB.AT.L06","view_id":"cost_centre","report_row_id":"CORP","weight":1},{"leg_id":"MAP.R2.WEB.AT.L06","view_id":"vendor","report_row_id":"CARD_PROCESSOR","weight":1},{"leg_id":"MAP.R2.WEB.AT.L06","view_id":"recurrence","report_row_id":"not_applicable","weight":1},{"leg_id":"MAP.R2.WEB.AT.L06","view_id":"commitment","report_row_id":"not_applicable","weight":1},{"leg_id":"MAP.R2.WEB.AT.L06","view_id":"behaviour","report_row_id":"not_applicable","weight":1},{"leg_id":"MAP.R2.WEB.AT.L07","view_id":"statement","report_row_id":"PNL.REVENUE","weight":1},{"leg_id":"MAP.R2.WEB.AT.L07","view_id":"nature","report_row_id":"revenue","weight":1},{"leg_id":"MAP.R2.WEB.AT.L07","view_id":"function","report_row_id":"revenue","weight":1},{"leg_id":"MAP.R2.WEB.AT.L07","view_id":"cost_centre","report_row_id":"CORP","weight":1},{"leg_id":"MAP.R2.WEB.AT.L07","view_id":"vendor","report_row_id":"CARD_PROCESSOR","weight":1},{"leg_id":"MAP.R2.WEB.AT.L07","view_id":"recurrence","report_row_id":"recurring","weight":1},{"leg_id":"MAP.R2.WEB.AT.L07","view_id":"commitment","report_row_id":"committed","weight":1},{"leg_id":"MAP.R2.WEB.AT.L07","view_id":"behaviour","report_row_id":"fixed","weight":1},{"leg_id":"MAP.R2.WEB.AT.L08","view_id":"statement","report_row_id":"BS.TAX_LIABILITIES","weight":1},{"leg_id":"MAP.R2.WEB.AT.L08","view_id":"nature","report_row_id":"tax_liabilities","weight":1},{"leg_id":"MAP.R2.WEB.AT.L08","view_id":"function","report_row_id":"balance_sheet","weight":1},{"leg_id":"MAP.R2.WEB.AT.L08","view_id":"cost_centre","report_row_id":"CORP","weight":1},{"leg_id":"MAP.R2.WEB.AT.L08","view_id":"vendor","report_row_id":"CARD_PROCESSOR","weight":1},{"leg_id":"MAP.R2.WEB.AT.L08","view_id":"recurrence","report_row_id":"not_applicable","weight":1},{"leg_id":"MAP.R2.WEB.AT.L08","view_id":"commitment","report_row_id":"not_applicable","weight":1},{"leg_id":"MAP.R2.WEB.AT.L08","view_id":"behaviour","report_row_id":"not_applicable","weight":1}]},{"mapping_id":"MAP.R1.STORE.MONTHLY.APPLE","source_row_id":"SUB.NET_BILLING","posting_owner":"R1","stream":"R1","cost_centre":"CORP","vendor_id":"STORE_APPLE","tax_code":"STORE_DEEMED","cash_class":"operating","classification":{"recurrence":"recurring","commitment":"committed","behaviour":"variable"},"legs":[{"leg_id":"MAP.R1.STORE.MONTHLY.APPLE.L01","side":"debit","account_id":"GL.AR.STORE","amount_component":"net_less_store_fee"},{"leg_id":"MAP.R1.STORE.MONTHLY.APPLE.L02","side":"debit","account_id":"GL.COGS.STORE","amount_component":"store_fee"},{"leg_id":"MAP.R1.STORE.MONTHLY.APPLE.L03","side":"credit","account_id":"GL.REV.R1","amount_component":"net"}],"report_allocations":[{"leg_id":"MAP.R1.STORE.MONTHLY.APPLE.L01","view_id":"statement","report_row_id":"BS.AR","weight":1},{"leg_id":"MAP.R1.STORE.MONTHLY.APPLE.L01","view_id":"nature","report_row_id":"ar","weight":1},{"leg_id":"MAP.R1.STORE.MONTHLY.APPLE.L01","view_id":"function","report_row_id":"balance_sheet","weight":1},{"leg_id":"MAP.R1.STORE.MONTHLY.APPLE.L01","view_id":"cost_centre","report_row_id":"CORP","weight":1},{"leg_id":"MAP.R1.STORE.MONTHLY.APPLE.L01","view_id":"vendor","report_row_id":"STORE_APPLE","weight":1},{"leg_id":"MAP.R1.STORE.MONTHLY.APPLE.L01","view_id":"recurrence","report_row_id":"not_applicable","weight":1},{"leg_id":"MAP.R1.STORE.MONTHLY.APPLE.L01","view_id":"commitment","report_row_id":"not_applicable","weight":1},{"leg_id":"MAP.R1.STORE.MONTHLY.APPLE.L01","view_id":"behaviour","report_row_id":"not_applicable","weight":1},{"leg_id":"MAP.R1.STORE.MONTHLY.APPLE.L02","view_id":"statement","report_row_id":"PNL.COGS","weight":1},{"leg_id":"MAP.R1.STORE.MONTHLY.APPLE.L02","view_id":"nature","report_row_id":"cost_of_revenue","weight":1},{"leg_id":"MAP.R1.STORE.MONTHLY.APPLE.L02","view_id":"function","report_row_id":"cost_of_revenue","weight":1},{"leg_id":"MAP.R1.STORE.MONTHLY.APPLE.L02","view_id":"cost_centre","report_row_id":"CORP","weight":1},{"leg_id":"MAP.R1.STORE.MONTHLY.APPLE.L02","view_id":"vendor","report_row_id":"STORE_APPLE","weight":1},{"leg_id":"MAP.R1.STORE.MONTHLY.APPLE.L02","view_id":"recurrence","report_row_id":"recurring","weight":1},{"leg_id":"MAP.R1.STORE.MONTHLY.APPLE.L02","view_id":"commitment","report_row_id":"committed","weight":1},{"leg_id":"MAP.R1.STORE.MONTHLY.APPLE.L02","view_id":"behaviour","report_row_id":"variable","weight":1},{"leg_id":"MAP.R1.STORE.MONTHLY.APPLE.L03","view_id":"statement","report_row_id":"PNL.REVENUE","weight":1},{"leg_id":"MAP.R1.STORE.MONTHLY.APPLE.L03","view_id":"nature","report_row_id":"revenue","weight":1},{"leg_id":"MAP.R1.STORE.MONTHLY.APPLE.L03","view_id":"function","report_row_id":"revenue","weight":1},{"leg_id":"MAP.R1.STORE.MONTHLY.APPLE.L03","view_id":"cost_centre","report_row_id":"CORP","weight":1},{"leg_id":"MAP.R1.STORE.MONTHLY.APPLE.L03","view_id":"vendor","report_row_id":"STORE_APPLE","weight":1},{"leg_id":"MAP.R1.STORE.MONTHLY.APPLE.L03","view_id":"recurrence","report_row_id":"recurring","weight":1},{"leg_id":"MAP.R1.STORE.MONTHLY.APPLE.L03","view_id":"commitment","report_row_id":"committed","weight":1},{"leg_id":"MAP.R1.STORE.MONTHLY.APPLE.L03","view_id":"behaviour","report_row_id":"fixed","weight":1}]},{"mapping_id":"MAP.R1.STORE.MONTHLY.GOOGLE","source_row_id":"SUB.NET_BILLING","posting_owner":"R1","stream":"R1","cost_centre":"CORP","vendor_id":"STORE_GOOGLE","tax_code":"STORE_DEEMED","cash_class":"operating","classification":{"recurrence":"recurring","commitment":"committed","behaviour":"variable"},"legs":[{"leg_id":"MAP.R1.STORE.MONTHLY.GOOGLE.L01","side":"debit","account_id":"GL.AR.STORE","amount_component":"net_less_store_fee"},{"leg_id":"MAP.R1.STORE.MONTHLY.GOOGLE.L02","side":"debit","account_id":"GL.COGS.STORE","amount_component":"store_fee"},{"leg_id":"MAP.R1.STORE.MONTHLY.GOOGLE.L03","side":"credit","account_id":"GL.REV.R1","amount_component":"net"}],"report_allocations":[{"leg_id":"MAP.R1.STORE.MONTHLY.GOOGLE.L01","view_id":"statement","report_row_id":"BS.AR","weight":1},{"leg_id":"MAP.R1.STORE.MONTHLY.GOOGLE.L01","view_id":"nature","report_row_id":"ar","weight":1},{"leg_id":"MAP.R1.STORE.MONTHLY.GOOGLE.L01","view_id":"function","report_row_id":"balance_sheet","weight":1},{"leg_id":"MAP.R1.STORE.MONTHLY.GOOGLE.L01","view_id":"cost_centre","report_row_id":"CORP","weight":1},{"leg_id":"MAP.R1.STORE.MONTHLY.GOOGLE.L01","view_id":"vendor","report_row_id":"STORE_GOOGLE","weight":1},{"leg_id":"MAP.R1.STORE.MONTHLY.GOOGLE.L01","view_id":"recurrence","report_row_id":"not_applicable","weight":1},{"leg_id":"MAP.R1.STORE.MONTHLY.GOOGLE.L01","view_id":"commitment","report_row_id":"not_applicable","weight":1},{"leg_id":"MAP.R1.STORE.MONTHLY.GOOGLE.L01","view_id":"behaviour","report_row_id":"not_applicable","weight":1},{"leg_id":"MAP.R1.STORE.MONTHLY.GOOGLE.L02","view_id":"statement","report_row_id":"PNL.COGS","weight":1},{"leg_id":"MAP.R1.STORE.MONTHLY.GOOGLE.L02","view_id":"nature","report_row_id":"cost_of_revenue","weight":1},{"leg_id":"MAP.R1.STORE.MONTHLY.GOOGLE.L02","view_id":"function","report_row_id":"cost_of_revenue","weight":1},{"leg_id":"MAP.R1.STORE.MONTHLY.GOOGLE.L02","view_id":"cost_centre","report_row_id":"CORP","weight":1},{"leg_id":"MAP.R1.STORE.MONTHLY.GOOGLE.L02","view_id":"vendor","report_row_id":"STORE_GOOGLE","weight":1},{"leg_id":"MAP.R1.STORE.MONTHLY.GOOGLE.L02","view_id":"recurrence","report_row_id":"recurring","weight":1},{"leg_id":"MAP.R1.STORE.MONTHLY.GOOGLE.L02","view_id":"commitment","report_row_id":"committed","weight":1},{"leg_id":"MAP.R1.STORE.MONTHLY.GOOGLE.L02","view_id":"behaviour","report_row_id":"variable","weight":1},{"leg_id":"MAP.R1.STORE.MONTHLY.GOOGLE.L03","view_id":"statement","report_row_id":"PNL.REVENUE","weight":1},{"leg_id":"MAP.R1.STORE.MONTHLY.GOOGLE.L03","view_id":"nature","report_row_id":"revenue","weight":1},{"leg_id":"MAP.R1.STORE.MONTHLY.GOOGLE.L03","view_id":"function","report_row_id":"revenue","weight":1},{"leg_id":"MAP.R1.STORE.MONTHLY.GOOGLE.L03","view_id":"cost_centre","report_row_id":"CORP","weight":1},{"leg_id":"MAP.R1.STORE.MONTHLY.GOOGLE.L03","view_id":"vendor","report_row_id":"STORE_GOOGLE","weight":1},{"leg_id":"MAP.R1.STORE.MONTHLY.GOOGLE.L03","view_id":"recurrence","report_row_id":"recurring","weight":1},{"leg_id":"MAP.R1.STORE.MONTHLY.GOOGLE.L03","view_id":"commitment","report_row_id":"committed","weight":1},{"leg_id":"MAP.R1.STORE.MONTHLY.GOOGLE.L03","view_id":"behaviour","report_row_id":"fixed","weight":1}]},{"mapping_id":"MAP.R1.STORE.ANNUAL.APPLE","source_row_id":"SUB.NET_BILLING","posting_owner":"R1","stream":"R1","cost_centre":"CORP","vendor_id":"STORE_APPLE","tax_code":"STORE_DEEMED","cash_class":"operating","classification":{"recurrence":"recurring","commitment":"committed","behaviour":"variable"},"legs":[{"leg_id":"MAP.R1.STORE.ANNUAL.APPLE.L01","side":"debit","account_id":"GL.AR.STORE","amount_component":"net_less_store_fee"},{"leg_id":"MAP.R1.STORE.ANNUAL.APPLE.L02","side":"debit","account_id":"GL.COGS.STORE","amount_component":"store_fee"},{"leg_id":"MAP.R1.STORE.ANNUAL.APPLE.L03","side":"credit","account_id":"GL.CL.R1","amount_component":"net"}],"report_allocations":[{"leg_id":"MAP.R1.STORE.ANNUAL.APPLE.L01","view_id":"statement","report_row_id":"BS.AR","weight":1},{"leg_id":"MAP.R1.STORE.ANNUAL.APPLE.L01","view_id":"nature","report_row_id":"ar","weight":1},{"leg_id":"MAP.R1.STORE.ANNUAL.APPLE.L01","view_id":"function","report_row_id":"balance_sheet","weight":1},{"leg_id":"MAP.R1.STORE.ANNUAL.APPLE.L01","view_id":"cost_centre","report_row_id":"CORP","weight":1},{"leg_id":"MAP.R1.STORE.ANNUAL.APPLE.L01","view_id":"vendor","report_row_id":"STORE_APPLE","weight":1},{"leg_id":"MAP.R1.STORE.ANNUAL.APPLE.L01","view_id":"recurrence","report_row_id":"not_applicable","weight":1},{"leg_id":"MAP.R1.STORE.ANNUAL.APPLE.L01","view_id":"commitment","report_row_id":"not_applicable","weight":1},{"leg_id":"MAP.R1.STORE.ANNUAL.APPLE.L01","view_id":"behaviour","report_row_id":"not_applicable","weight":1},{"leg_id":"MAP.R1.STORE.ANNUAL.APPLE.L02","view_id":"statement","report_row_id":"PNL.COGS","weight":1},{"leg_id":"MAP.R1.STORE.ANNUAL.APPLE.L02","view_id":"nature","report_row_id":"cost_of_revenue","weight":1},{"leg_id":"MAP.R1.STORE.ANNUAL.APPLE.L02","view_id":"function","report_row_id":"cost_of_revenue","weight":1},{"leg_id":"MAP.R1.STORE.ANNUAL.APPLE.L02","view_id":"cost_centre","report_row_id":"CORP","weight":1},{"leg_id":"MAP.R1.STORE.ANNUAL.APPLE.L02","view_id":"vendor","report_row_id":"STORE_APPLE","weight":1},{"leg_id":"MAP.R1.STORE.ANNUAL.APPLE.L02","view_id":"recurrence","report_row_id":"recurring","weight":1},{"leg_id":"MAP.R1.STORE.ANNUAL.APPLE.L02","view_id":"commitment","report_row_id":"committed","weight":1},{"leg_id":"MAP.R1.STORE.ANNUAL.APPLE.L02","view_id":"behaviour","report_row_id":"variable","weight":1},{"leg_id":"MAP.R1.STORE.ANNUAL.APPLE.L03","view_id":"statement","report_row_id":"BS.CL","weight":1},{"leg_id":"MAP.R1.STORE.ANNUAL.APPLE.L03","view_id":"nature","report_row_id":"cl","weight":1},{"leg_id":"MAP.R1.STORE.ANNUAL.APPLE.L03","view_id":"function","report_row_id":"balance_sheet","weight":1},{"leg_id":"MAP.R1.STORE.ANNUAL.APPLE.L03","view_id":"cost_centre","report_row_id":"CORP","weight":1},{"leg_id":"MAP.R1.STORE.ANNUAL.APPLE.L03","view_id":"vendor","report_row_id":"STORE_APPLE","weight":1},{"leg_id":"MAP.R1.STORE.ANNUAL.APPLE.L03","view_id":"recurrence","report_row_id":"not_applicable","weight":1},{"leg_id":"MAP.R1.STORE.ANNUAL.APPLE.L03","view_id":"commitment","report_row_id":"not_applicable","weight":1},{"leg_id":"MAP.R1.STORE.ANNUAL.APPLE.L03","view_id":"behaviour","report_row_id":"not_applicable","weight":1}]},{"mapping_id":"MAP.R1.STORE.ANNUAL.GOOGLE","source_row_id":"SUB.NET_BILLING","posting_owner":"R1","stream":"R1","cost_centre":"CORP","vendor_id":"STORE_GOOGLE","tax_code":"STORE_DEEMED","cash_class":"operating","classification":{"recurrence":"recurring","commitment":"committed","behaviour":"variable"},"legs":[{"leg_id":"MAP.R1.STORE.ANNUAL.GOOGLE.L01","side":"debit","account_id":"GL.AR.STORE","amount_component":"net_less_store_fee"},{"leg_id":"MAP.R1.STORE.ANNUAL.GOOGLE.L02","side":"debit","account_id":"GL.COGS.STORE","amount_component":"store_fee"},{"leg_id":"MAP.R1.STORE.ANNUAL.GOOGLE.L03","side":"credit","account_id":"GL.CL.R1","amount_component":"net"}],"report_allocations":[{"leg_id":"MAP.R1.STORE.ANNUAL.GOOGLE.L01","view_id":"statement","report_row_id":"BS.AR","weight":1},{"leg_id":"MAP.R1.STORE.ANNUAL.GOOGLE.L01","view_id":"nature","report_row_id":"ar","weight":1},{"leg_id":"MAP.R1.STORE.ANNUAL.GOOGLE.L01","view_id":"function","report_row_id":"balance_sheet","weight":1},{"leg_id":"MAP.R1.STORE.ANNUAL.GOOGLE.L01","view_id":"cost_centre","report_row_id":"CORP","weight":1},{"leg_id":"MAP.R1.STORE.ANNUAL.GOOGLE.L01","view_id":"vendor","report_row_id":"STORE_GOOGLE","weight":1},{"leg_id":"MAP.R1.STORE.ANNUAL.GOOGLE.L01","view_id":"recurrence","report_row_id":"not_applicable","weight":1},{"leg_id":"MAP.R1.STORE.ANNUAL.GOOGLE.L01","view_id":"commitment","report_row_id":"not_applicable","weight":1},{"leg_id":"MAP.R1.STORE.ANNUAL.GOOGLE.L01","view_id":"behaviour","report_row_id":"not_applicable","weight":1},{"leg_id":"MAP.R1.STORE.ANNUAL.GOOGLE.L02","view_id":"statement","report_row_id":"PNL.COGS","weight":1},{"leg_id":"MAP.R1.STORE.ANNUAL.GOOGLE.L02","view_id":"nature","report_row_id":"cost_of_revenue","weight":1},{"leg_id":"MAP.R1.STORE.ANNUAL.GOOGLE.L02","view_id":"function","report_row_id":"cost_of_revenue","weight":1},{"leg_id":"MAP.R1.STORE.ANNUAL.GOOGLE.L02","view_id":"cost_centre","report_row_id":"CORP","weight":1},{"leg_id":"MAP.R1.STORE.ANNUAL.GOOGLE.L02","view_id":"vendor","report_row_id":"STORE_GOOGLE","weight":1},{"leg_id":"MAP.R1.STORE.ANNUAL.GOOGLE.L02","view_id":"recurrence","report_row_id":"recurring","weight":1},{"leg_id":"MAP.R1.STORE.ANNUAL.GOOGLE.L02","view_id":"commitment","report_row_id":"committed","weight":1},{"leg_id":"MAP.R1.STORE.ANNUAL.GOOGLE.L02","view_id":"behaviour","report_row_id":"variable","weight":1},{"leg_id":"MAP.R1.STORE.ANNUAL.GOOGLE.L03","view_id":"statement","report_row_id":"BS.CL","weight":1},{"leg_id":"MAP.R1.STORE.ANNUAL.GOOGLE.L03","view_id":"nature","report_row_id":"cl","weight":1},{"leg_id":"MAP.R1.STORE.ANNUAL.GOOGLE.L03","view_id":"function","report_row_id":"balance_sheet","weight":1},{"leg_id":"MAP.R1.STORE.ANNUAL.GOOGLE.L03","view_id":"cost_centre","report_row_id":"CORP","weight":1},{"leg_id":"MAP.R1.STORE.ANNUAL.GOOGLE.L03","view_id":"vendor","report_row_id":"STORE_GOOGLE","weight":1},{"leg_id":"MAP.R1.STORE.ANNUAL.GOOGLE.L03","view_id":"recurrence","report_row_id":"not_applicable","weight":1},{"leg_id":"MAP.R1.STORE.ANNUAL.GOOGLE.L03","view_id":"commitment","report_row_id":"not_applicable","weight":1},{"leg_id":"MAP.R1.STORE.ANNUAL.GOOGLE.L03","view_id":"behaviour","report_row_id":"not_applicable","weight":1}]},{"mapping_id":"MAP.R1.RELEASE","source_row_id":"SUB.Y.REVENUE","posting_owner":"R1","stream":"R1","cost_centre":"CORP","vendor_id":"UNKNOWN_FORECAST","tax_code":"NONE","cash_class":"noncash","classification":{"recurrence":"not_applicable","commitment":"not_applicable","behaviour":"not_applicable"},"legs":[{"leg_id":"MAP.R1.RELEASE.L01","side":"debit","account_id":"GL.CL.R1","amount_component":"service_release"},{"leg_id":"MAP.R1.RELEASE.L02","side":"credit","account_id":"GL.REV.R1","amount_component":"service_release"}],"report_allocations":[{"leg_id":"MAP.R1.RELEASE.L01","view_id":"statement","report_row_id":"BS.CL","weight":1},{"leg_id":"MAP.R1.RELEASE.L01","view_id":"nature","report_row_id":"cl","weight":1},{"leg_id":"MAP.R1.RELEASE.L01","view_id":"function","report_row_id":"balance_sheet","weight":1},{"leg_id":"MAP.R1.RELEASE.L01","view_id":"cost_centre","report_row_id":"CORP","weight":1},{"leg_id":"MAP.R1.RELEASE.L01","view_id":"vendor","report_row_id":"UNKNOWN_FORECAST","weight":1},{"leg_id":"MAP.R1.RELEASE.L01","view_id":"recurrence","report_row_id":"not_applicable","weight":1},{"leg_id":"MAP.R1.RELEASE.L01","view_id":"commitment","report_row_id":"not_applicable","weight":1},{"leg_id":"MAP.R1.RELEASE.L01","view_id":"behaviour","report_row_id":"not_applicable","weight":1},{"leg_id":"MAP.R1.RELEASE.L02","view_id":"statement","report_row_id":"PNL.REVENUE","weight":1},{"leg_id":"MAP.R1.RELEASE.L02","view_id":"nature","report_row_id":"revenue","weight":1},{"leg_id":"MAP.R1.RELEASE.L02","view_id":"function","report_row_id":"revenue","weight":1},{"leg_id":"MAP.R1.RELEASE.L02","view_id":"cost_centre","report_row_id":"CORP","weight":1},{"leg_id":"MAP.R1.RELEASE.L02","view_id":"vendor","report_row_id":"UNKNOWN_FORECAST","weight":1},{"leg_id":"MAP.R1.RELEASE.L02","view_id":"recurrence","report_row_id":"recurring","weight":1},{"leg_id":"MAP.R1.RELEASE.L02","view_id":"commitment","report_row_id":"committed","weight":1},{"leg_id":"MAP.R1.RELEASE.L02","view_id":"behaviour","report_row_id":"fixed","weight":1}]},{"mapping_id":"MAP.R7.RELEASE","source_row_id":"B2B.ONBOARD_REV","posting_owner":"R7","stream":"R7","cost_centre":"CORP","vendor_id":"UNKNOWN_FORECAST","tax_code":"NONE","cash_class":"noncash","classification":{"recurrence":"not_applicable","commitment":"not_applicable","behaviour":"not_applicable"},"legs":[{"leg_id":"MAP.R7.RELEASE.L01","side":"debit","account_id":"GL.CL.R7","amount_component":"service_release"},{"leg_id":"MAP.R7.RELEASE.L02","side":"credit","account_id":"GL.REV.R7_ONBOARD","amount_component":"service_release"}],"report_allocations":[{"leg_id":"MAP.R7.RELEASE.L01","view_id":"statement","report_row_id":"BS.CL","weight":1},{"leg_id":"MAP.R7.RELEASE.L01","view_id":"nature","report_row_id":"cl","weight":1},{"leg_id":"MAP.R7.RELEASE.L01","view_id":"function","report_row_id":"balance_sheet","weight":1},{"leg_id":"MAP.R7.RELEASE.L01","view_id":"cost_centre","report_row_id":"CORP","weight":1},{"leg_id":"MAP.R7.RELEASE.L01","view_id":"vendor","report_row_id":"UNKNOWN_FORECAST","weight":1},{"leg_id":"MAP.R7.RELEASE.L01","view_id":"recurrence","report_row_id":"not_applicable","weight":1},{"leg_id":"MAP.R7.RELEASE.L01","view_id":"commitment","report_row_id":"not_applicable","weight":1},{"leg_id":"MAP.R7.RELEASE.L01","view_id":"behaviour","report_row_id":"not_applicable","weight":1},{"leg_id":"MAP.R7.RELEASE.L02","view_id":"statement","report_row_id":"PNL.REVENUE","weight":1},{"leg_id":"MAP.R7.RELEASE.L02","view_id":"nature","report_row_id":"revenue","weight":1},{"leg_id":"MAP.R7.RELEASE.L02","view_id":"function","report_row_id":"revenue","weight":1},{"leg_id":"MAP.R7.RELEASE.L02","view_id":"cost_centre","report_row_id":"CORP","weight":1},{"leg_id":"MAP.R7.RELEASE.L02","view_id":"vendor","report_row_id":"UNKNOWN_FORECAST","weight":1},{"leg_id":"MAP.R7.RELEASE.L02","view_id":"recurrence","report_row_id":"recurring","weight":1},{"leg_id":"MAP.R7.RELEASE.L02","view_id":"commitment","report_row_id":"committed","weight":1},{"leg_id":"MAP.R7.RELEASE.L02","view_id":"behaviour","report_row_id":"fixed","weight":1}]},{"mapping_id":"MAP.STORE.RECEIPT","source_row_id":"SUB.CASH","posting_owner":"STORE","stream":"CORPORATE","cost_centre":"CORP","vendor_id":"UNKNOWN_FORECAST","tax_code":"NONE","cash_class":"operating","classification":{"recurrence":"not_applicable","commitment":"not_applicable","behaviour":"not_applicable"},"legs":[{"leg_id":"MAP.STORE.RECEIPT.L01","side":"debit","account_id":"GL.CASH","amount_component":"collection"},{"leg_id":"MAP.STORE.RECEIPT.L02","side":"credit","account_id":"GL.AR.STORE","amount_component":"collection"}],"report_allocations":[{"leg_id":"MAP.STORE.RECEIPT.L01","view_id":"statement","report_row_id":"BS.CASH","weight":1},{"leg_id":"MAP.STORE.RECEIPT.L01","view_id":"nature","report_row_id":"cash","weight":1},{"leg_id":"MAP.STORE.RECEIPT.L01","view_id":"function","report_row_id":"balance_sheet","weight":1},{"leg_id":"MAP.STORE.RECEIPT.L01","view_id":"cost_centre","report_row_id":"CORP","weight":1},{"leg_id":"MAP.STORE.RECEIPT.L01","view_id":"vendor","report_row_id":"UNKNOWN_FORECAST","weight":1},{"leg_id":"MAP.STORE.RECEIPT.L01","view_id":"recurrence","report_row_id":"not_applicable","weight":1},{"leg_id":"MAP.STORE.RECEIPT.L01","view_id":"commitment","report_row_id":"not_applicable","weight":1},{"leg_id":"MAP.STORE.RECEIPT.L01","view_id":"behaviour","report_row_id":"not_applicable","weight":1},{"leg_id":"MAP.STORE.RECEIPT.L02","view_id":"statement","report_row_id":"BS.AR","weight":1},{"leg_id":"MAP.STORE.RECEIPT.L02","view_id":"nature","report_row_id":"ar","weight":1},{"leg_id":"MAP.STORE.RECEIPT.L02","view_id":"function","report_row_id":"balance_sheet","weight":1},{"leg_id":"MAP.STORE.RECEIPT.L02","view_id":"cost_centre","report_row_id":"CORP","weight":1},{"leg_id":"MAP.STORE.RECEIPT.L02","view_id":"vendor","report_row_id":"UNKNOWN_FORECAST","weight":1},{"leg_id":"MAP.STORE.RECEIPT.L02","view_id":"recurrence","report_row_id":"not_applicable","weight":1},{"leg_id":"MAP.STORE.RECEIPT.L02","view_id":"commitment","report_row_id":"not_applicable","weight":1},{"leg_id":"MAP.STORE.RECEIPT.L02","view_id":"behaviour","report_row_id":"not_applicable","weight":1}]},{"mapping_id":"MAP.B2B.RECEIPT","source_row_id":"B2B.CASH","posting_owner":"B2B","stream":"CORPORATE","cost_centre":"CORP","vendor_id":"UNKNOWN_FORECAST","tax_code":"NONE","cash_class":"operating","classification":{"recurrence":"not_applicable","commitment":"not_applicable","behaviour":"not_applicable"},"legs":[{"leg_id":"MAP.B2B.RECEIPT.L01","side":"debit","account_id":"GL.CASH","amount_component":"collection"},{"leg_id":"MAP.B2B.RECEIPT.L02","side":"credit","account_id":"GL.AR.B2B","amount_component":"collection"}],"report_allocations":[{"leg_id":"MAP.B2B.RECEIPT.L01","view_id":"statement","report_row_id":"BS.CASH","weight":1},{"leg_id":"MAP.B2B.RECEIPT.L01","view_id":"nature","report_row_id":"cash","weight":1},{"leg_id":"MAP.B2B.RECEIPT.L01","view_id":"function","report_row_id":"balance_sheet","weight":1},{"leg_id":"MAP.B2B.RECEIPT.L01","view_id":"cost_centre","report_row_id":"CORP","weight":1},{"leg_id":"MAP.B2B.RECEIPT.L01","view_id":"vendor","report_row_id":"UNKNOWN_FORECAST","weight":1},{"leg_id":"MAP.B2B.RECEIPT.L01","view_id":"recurrence","report_row_id":"not_applicable","weight":1},{"leg_id":"MAP.B2B.RECEIPT.L01","view_id":"commitment","report_row_id":"not_applicable","weight":1},{"leg_id":"MAP.B2B.RECEIPT.L01","view_id":"behaviour","report_row_id":"not_applicable","weight":1},{"leg_id":"MAP.B2B.RECEIPT.L02","view_id":"statement","report_row_id":"BS.AR","weight":1},{"leg_id":"MAP.B2B.RECEIPT.L02","view_id":"nature","report_row_id":"ar","weight":1},{"leg_id":"MAP.B2B.RECEIPT.L02","view_id":"function","report_row_id":"balance_sheet","weight":1},{"leg_id":"MAP.B2B.RECEIPT.L02","view_id":"cost_centre","report_row_id":"CORP","weight":1},{"leg_id":"MAP.B2B.RECEIPT.L02","view_id":"vendor","report_row_id":"UNKNOWN_FORECAST","weight":1},{"leg_id":"MAP.B2B.RECEIPT.L02","view_id":"recurrence","report_row_id":"not_applicable","weight":1},{"leg_id":"MAP.B2B.RECEIPT.L02","view_id":"commitment","report_row_id":"not_applicable","weight":1},{"leg_id":"MAP.B2B.RECEIPT.L02","view_id":"behaviour","report_row_id":"not_applicable","weight":1}]},{"mapping_id":"MAP.AFF.RECEIPT","source_row_id":"AFF.CASH","posting_owner":"AFF","stream":"CORPORATE","cost_centre":"CORP","vendor_id":"UNKNOWN_FORECAST","tax_code":"NONE","cash_class":"operating","classification":{"recurrence":"not_applicable","commitment":"not_applicable","behaviour":"not_applicable"},"legs":[{"leg_id":"MAP.AFF.RECEIPT.L01","side":"debit","account_id":"GL.CASH","amount_component":"collection"},{"leg_id":"MAP.AFF.RECEIPT.L02","side":"credit","account_id":"GL.AR.AFF","amount_component":"collection"}],"report_allocations":[{"leg_id":"MAP.AFF.RECEIPT.L01","view_id":"statement","report_row_id":"BS.CASH","weight":1},{"leg_id":"MAP.AFF.RECEIPT.L01","view_id":"nature","report_row_id":"cash","weight":1},{"leg_id":"MAP.AFF.RECEIPT.L01","view_id":"function","report_row_id":"balance_sheet","weight":1},{"leg_id":"MAP.AFF.RECEIPT.L01","view_id":"cost_centre","report_row_id":"CORP","weight":1},{"leg_id":"MAP.AFF.RECEIPT.L01","view_id":"vendor","report_row_id":"UNKNOWN_FORECAST","weight":1},{"leg_id":"MAP.AFF.RECEIPT.L01","view_id":"recurrence","report_row_id":"not_applicable","weight":1},{"leg_id":"MAP.AFF.RECEIPT.L01","view_id":"commitment","report_row_id":"not_applicable","weight":1},{"leg_id":"MAP.AFF.RECEIPT.L01","view_id":"behaviour","report_row_id":"not_applicable","weight":1},{"leg_id":"MAP.AFF.RECEIPT.L02","view_id":"statement","report_row_id":"BS.AR","weight":1},{"leg_id":"MAP.AFF.RECEIPT.L02","view_id":"nature","report_row_id":"ar","weight":1},{"leg_id":"MAP.AFF.RECEIPT.L02","view_id":"function","report_row_id":"balance_sheet","weight":1},{"leg_id":"MAP.AFF.RECEIPT.L02","view_id":"cost_centre","report_row_id":"CORP","weight":1},{"leg_id":"MAP.AFF.RECEIPT.L02","view_id":"vendor","report_row_id":"UNKNOWN_FORECAST","weight":1},{"leg_id":"MAP.AFF.RECEIPT.L02","view_id":"recurrence","report_row_id":"not_applicable","weight":1},{"leg_id":"MAP.AFF.RECEIPT.L02","view_id":"commitment","report_row_id":"not_applicable","weight":1},{"leg_id":"MAP.AFF.RECEIPT.L02","view_id":"behaviour","report_row_id":"not_applicable","weight":1}]},{"mapping_id":"MAP.R2.TRADER","source_row_id":"COPY.TRADER_EXPENSE","posting_owner":"R2","stream":"R2","cost_centre":"CORP","vendor_id":"SIGNAL_SUPPLIER","tax_code":"TRADER_SMALL","cash_class":"operating","classification":{"recurrence":"recurring","commitment":"committed","behaviour":"variable"},"legs":[{"leg_id":"MAP.R2.TRADER.L01","side":"debit","account_id":"GL.COGS.TRADER","amount_component":"net"},{"leg_id":"MAP.R2.TRADER.L02","side":"credit","account_id":"GL.AP.TRADER","amount_component":"net"}],"report_allocations":[{"leg_id":"MAP.R2.TRADER.L01","view_id":"statement","report_row_id":"PNL.COGS","weight":1},{"leg_id":"MAP.R2.TRADER.L01","view_id":"nature","report_row_id":"cost_of_revenue","weight":1},{"leg_id":"MAP.R2.TRADER.L01","view_id":"function","report_row_id":"cost_of_revenue","weight":1},{"leg_id":"MAP.R2.TRADER.L01","view_id":"cost_centre","report_row_id":"CORP","weight":1},{"leg_id":"MAP.R2.TRADER.L01","view_id":"vendor","report_row_id":"SIGNAL_SUPPLIER","weight":1},{"leg_id":"MAP.R2.TRADER.L01","view_id":"recurrence","report_row_id":"recurring","weight":1},{"leg_id":"MAP.R2.TRADER.L01","view_id":"commitment","report_row_id":"committed","weight":1},{"leg_id":"MAP.R2.TRADER.L01","view_id":"behaviour","report_row_id":"variable","weight":1},{"leg_id":"MAP.R2.TRADER.L02","view_id":"statement","report_row_id":"BS.AP","weight":1},{"leg_id":"MAP.R2.TRADER.L02","view_id":"nature","report_row_id":"ap","weight":1},{"leg_id":"MAP.R2.TRADER.L02","view_id":"function","report_row_id":"balance_sheet","weight":1},{"leg_id":"MAP.R2.TRADER.L02","view_id":"cost_centre","report_row_id":"CORP","weight":1},{"leg_id":"MAP.R2.TRADER.L02","view_id":"vendor","report_row_id":"SIGNAL_SUPPLIER","weight":1},{"leg_id":"MAP.R2.TRADER.L02","view_id":"recurrence","report_row_id":"not_applicable","weight":1},{"leg_id":"MAP.R2.TRADER.L02","view_id":"commitment","report_row_id":"not_applicable","weight":1},{"leg_id":"MAP.R2.TRADER.L02","view_id":"behaviour","report_row_id":"not_applicable","weight":1}]},{"mapping_id":"MAP.R2.TRADER.RC","source_row_id":"COPY.TRADER_EXPENSE","posting_owner":"R2","stream":"R2","cost_centre":"CORP","vendor_id":"SIGNAL_SUPPLIER","tax_code":"TRADER_RC","cash_class":"operating","classification":{"recurrence":"recurring","commitment":"committed","behaviour":"variable"},"legs":[{"leg_id":"MAP.R2.TRADER.RC.L01","side":"debit","account_id":"GL.COGS.TRADER","amount_component":"net_plus_unrecoverable_vat"},{"leg_id":"MAP.R2.TRADER.RC.L02","side":"debit","account_id":"GL.VAT.DOM_ASSET","amount_component":"recoverable_vat"},{"leg_id":"MAP.R2.TRADER.RC.L03","side":"credit","account_id":"GL.AP.TRADER","amount_component":"net"},{"leg_id":"MAP.R2.TRADER.RC.L04","side":"credit","account_id":"GL.VAT.DOM_LIAB","amount_component":"self_assessed_vat"}],"report_allocations":[{"leg_id":"MAP.R2.TRADER.RC.L01","view_id":"statement","report_row_id":"PNL.COGS","weight":1},{"leg_id":"MAP.R2.TRADER.RC.L01","view_id":"nature","report_row_id":"cost_of_revenue","weight":1},{"leg_id":"MAP.R2.TRADER.RC.L01","view_id":"function","report_row_id":"cost_of_revenue","weight":1},{"leg_id":"MAP.R2.TRADER.RC.L01","view_id":"cost_centre","report_row_id":"CORP","weight":1},{"leg_id":"MAP.R2.TRADER.RC.L01","view_id":"vendor","report_row_id":"SIGNAL_SUPPLIER","weight":1},{"leg_id":"MAP.R2.TRADER.RC.L01","view_id":"recurrence","report_row_id":"recurring","weight":1},{"leg_id":"MAP.R2.TRADER.RC.L01","view_id":"commitment","report_row_id":"committed","weight":1},{"leg_id":"MAP.R2.TRADER.RC.L01","view_id":"behaviour","report_row_id":"variable","weight":1},{"leg_id":"MAP.R2.TRADER.RC.L02","view_id":"statement","report_row_id":"BS.TAX_ASSETS","weight":1},{"leg_id":"MAP.R2.TRADER.RC.L02","view_id":"nature","report_row_id":"tax_assets","weight":1},{"leg_id":"MAP.R2.TRADER.RC.L02","view_id":"function","report_row_id":"balance_sheet","weight":1},{"leg_id":"MAP.R2.TRADER.RC.L02","view_id":"cost_centre","report_row_id":"CORP","weight":1},{"leg_id":"MAP.R2.TRADER.RC.L02","view_id":"vendor","report_row_id":"SIGNAL_SUPPLIER","weight":1},{"leg_id":"MAP.R2.TRADER.RC.L02","view_id":"recurrence","report_row_id":"not_applicable","weight":1},{"leg_id":"MAP.R2.TRADER.RC.L02","view_id":"commitment","report_row_id":"not_applicable","weight":1},{"leg_id":"MAP.R2.TRADER.RC.L02","view_id":"behaviour","report_row_id":"not_applicable","weight":1},{"leg_id":"MAP.R2.TRADER.RC.L03","view_id":"statement","report_row_id":"BS.AP","weight":1},{"leg_id":"MAP.R2.TRADER.RC.L03","view_id":"nature","report_row_id":"ap","weight":1},{"leg_id":"MAP.R2.TRADER.RC.L03","view_id":"function","report_row_id":"balance_sheet","weight":1},{"leg_id":"MAP.R2.TRADER.RC.L03","view_id":"cost_centre","report_row_id":"CORP","weight":1},{"leg_id":"MAP.R2.TRADER.RC.L03","view_id":"vendor","report_row_id":"SIGNAL_SUPPLIER","weight":1},{"leg_id":"MAP.R2.TRADER.RC.L03","view_id":"recurrence","report_row_id":"not_applicable","weight":1},{"leg_id":"MAP.R2.TRADER.RC.L03","view_id":"commitment","report_row_id":"not_applicable","weight":1},{"leg_id":"MAP.R2.TRADER.RC.L03","view_id":"behaviour","report_row_id":"not_applicable","weight":1},{"leg_id":"MAP.R2.TRADER.RC.L04","view_id":"statement","report_row_id":"BS.TAX_LIABILITIES","weight":1},{"leg_id":"MAP.R2.TRADER.RC.L04","view_id":"nature","report_row_id":"tax_liabilities","weight":1},{"leg_id":"MAP.R2.TRADER.RC.L04","view_id":"function","report_row_id":"balance_sheet","weight":1},{"leg_id":"MAP.R2.TRADER.RC.L04","view_id":"cost_centre","report_row_id":"CORP","weight":1},{"leg_id":"MAP.R2.TRADER.RC.L04","view_id":"vendor","report_row_id":"SIGNAL_SUPPLIER","weight":1},{"leg_id":"MAP.R2.TRADER.RC.L04","view_id":"recurrence","report_row_id":"not_applicable","weight":1},{"leg_id":"MAP.R2.TRADER.RC.L04","view_id":"commitment","report_row_id":"not_applicable","weight":1},{"leg_id":"MAP.R2.TRADER.RC.L04","view_id":"behaviour","report_row_id":"not_applicable","weight":1}]},{"mapping_id":"MAP.R2.PAYOUT","source_row_id":"COPY.TRADER_PAID","posting_owner":"R2","stream":"R2","cost_centre":"CORP","vendor_id":"CARD_PROCESSOR","tax_code":"NONE","cash_class":"operating","classification":{"recurrence":"recurring","commitment":"committed","behaviour":"variable"},"legs":[{"leg_id":"MAP.R2.PAYOUT.L01","side":"debit","account_id":"GL.AP.TRADER","amount_component":"payout"},{"leg_id":"MAP.R2.PAYOUT.L02","side":"debit","account_id":"GL.COGS.CONNECT","amount_component":"connect_fee"},{"leg_id":"MAP.R2.PAYOUT.L03","side":"credit","account_id":"GL.CASH","amount_component":"payout_plus_connect_fee"}],"report_allocations":[{"leg_id":"MAP.R2.PAYOUT.L01","view_id":"statement","report_row_id":"BS.AP","weight":1},{"leg_id":"MAP.R2.PAYOUT.L01","view_id":"nature","report_row_id":"ap","weight":1},{"leg_id":"MAP.R2.PAYOUT.L01","view_id":"function","report_row_id":"balance_sheet","weight":1},{"leg_id":"MAP.R2.PAYOUT.L01","view_id":"cost_centre","report_row_id":"CORP","weight":1},{"leg_id":"MAP.R2.PAYOUT.L01","view_id":"vendor","report_row_id":"CARD_PROCESSOR","weight":1},{"leg_id":"MAP.R2.PAYOUT.L01","view_id":"recurrence","report_row_id":"not_applicable","weight":1},{"leg_id":"MAP.R2.PAYOUT.L01","view_id":"commitment","report_row_id":"not_applicable","weight":1},{"leg_id":"MAP.R2.PAYOUT.L01","view_id":"behaviour","report_row_id":"not_applicable","weight":1},{"leg_id":"MAP.R2.PAYOUT.L02","view_id":"statement","report_row_id":"PNL.COGS","weight":1},{"leg_id":"MAP.R2.PAYOUT.L02","view_id":"nature","report_row_id":"cost_of_revenue","weight":1},{"leg_id":"MAP.R2.PAYOUT.L02","view_id":"function","report_row_id":"cost_of_revenue","weight":1},{"leg_id":"MAP.R2.PAYOUT.L02","view_id":"cost_centre","report_row_id":"CORP","weight":1},{"leg_id":"MAP.R2.PAYOUT.L02","view_id":"vendor","report_row_id":"CARD_PROCESSOR","weight":1},{"leg_id":"MAP.R2.PAYOUT.L02","view_id":"recurrence","report_row_id":"recurring","weight":1},{"leg_id":"MAP.R2.PAYOUT.L02","view_id":"commitment","report_row_id":"committed","weight":1},{"leg_id":"MAP.R2.PAYOUT.L02","view_id":"behaviour","report_row_id":"variable","weight":1},{"leg_id":"MAP.R2.PAYOUT.L03","view_id":"statement","report_row_id":"BS.CASH","weight":1},{"leg_id":"MAP.R2.PAYOUT.L03","view_id":"nature","report_row_id":"cash","weight":1},{"leg_id":"MAP.R2.PAYOUT.L03","view_id":"function","report_row_id":"balance_sheet","weight":1},{"leg_id":"MAP.R2.PAYOUT.L03","view_id":"cost_centre","report_row_id":"CORP","weight":1},{"leg_id":"MAP.R2.PAYOUT.L03","view_id":"vendor","report_row_id":"CARD_PROCESSOR","weight":1},{"leg_id":"MAP.R2.PAYOUT.L03","view_id":"recurrence","report_row_id":"not_applicable","weight":1},{"leg_id":"MAP.R2.PAYOUT.L03","view_id":"commitment","report_row_id":"not_applicable","weight":1},{"leg_id":"MAP.R2.PAYOUT.L03","view_id":"behaviour","report_row_id":"not_applicable","weight":1}]},{"mapping_id":"MAP.R7.SEATS.DE","source_row_id":"B2B.SEAT_REV","posting_owner":"R7","stream":"R7","cost_centre":"CORP","vendor_id":"UNKNOWN_FORECAST","tax_code":"DE_OUT19","cash_class":"operating","classification":{"recurrence":"not_applicable","commitment":"not_applicable","behaviour":"not_applicable"},"legs":[{"leg_id":"MAP.R7.SEATS.DE.L01","side":"debit","account_id":"GL.AR.B2B","amount_component":"gross"},{"leg_id":"MAP.R7.SEATS.DE.L02","side":"credit","account_id":"GL.REV.R7_SEATS","amount_component":"net"},{"leg_id":"MAP.R7.SEATS.DE.L03","side":"credit","account_id":"GL.VAT.DOM_LIAB","amount_component":"vat"}],"report_allocations":[{"leg_id":"MAP.R7.SEATS.DE.L01","view_id":"statement","report_row_id":"BS.AR","weight":1},{"leg_id":"MAP.R7.SEATS.DE.L01","view_id":"nature","report_row_id":"ar","weight":1},{"leg_id":"MAP.R7.SEATS.DE.L01","view_id":"function","report_row_id":"balance_sheet","weight":1},{"leg_id":"MAP.R7.SEATS.DE.L01","view_id":"cost_centre","report_row_id":"CORP","weight":1},{"leg_id":"MAP.R7.SEATS.DE.L01","view_id":"vendor","report_row_id":"UNKNOWN_FORECAST","weight":1},{"leg_id":"MAP.R7.SEATS.DE.L01","view_id":"recurrence","report_row_id":"not_applicable","weight":1},{"leg_id":"MAP.R7.SEATS.DE.L01","view_id":"commitment","report_row_id":"not_applicable","weight":1},{"leg_id":"MAP.R7.SEATS.DE.L01","view_id":"behaviour","report_row_id":"not_applicable","weight":1},{"leg_id":"MAP.R7.SEATS.DE.L02","view_id":"statement","report_row_id":"PNL.REVENUE","weight":1},{"leg_id":"MAP.R7.SEATS.DE.L02","view_id":"nature","report_row_id":"revenue","weight":1},{"leg_id":"MAP.R7.SEATS.DE.L02","view_id":"function","report_row_id":"revenue","weight":1},{"leg_id":"MAP.R7.SEATS.DE.L02","view_id":"cost_centre","report_row_id":"CORP","weight":1},{"leg_id":"MAP.R7.SEATS.DE.L02","view_id":"vendor","report_row_id":"UNKNOWN_FORECAST","weight":1},{"leg_id":"MAP.R7.SEATS.DE.L02","view_id":"recurrence","report_row_id":"recurring","weight":1},{"leg_id":"MAP.R7.SEATS.DE.L02","view_id":"commitment","report_row_id":"committed","weight":1},{"leg_id":"MAP.R7.SEATS.DE.L02","view_id":"behaviour","report_row_id":"fixed","weight":1},{"leg_id":"MAP.R7.SEATS.DE.L03","view_id":"statement","report_row_id":"BS.TAX_LIABILITIES","weight":1},{"leg_id":"MAP.R7.SEATS.DE.L03","view_id":"nature","report_row_id":"tax_liabilities","weight":1},{"leg_id":"MAP.R7.SEATS.DE.L03","view_id":"function","report_row_id":"balance_sheet","weight":1},{"leg_id":"MAP.R7.SEATS.DE.L03","view_id":"cost_centre","report_row_id":"CORP","weight":1},{"leg_id":"MAP.R7.SEATS.DE.L03","view_id":"vendor","report_row_id":"UNKNOWN_FORECAST","weight":1},{"leg_id":"MAP.R7.SEATS.DE.L03","view_id":"recurrence","report_row_id":"not_applicable","weight":1},{"leg_id":"MAP.R7.SEATS.DE.L03","view_id":"commitment","report_row_id":"not_applicable","weight":1},{"leg_id":"MAP.R7.SEATS.DE.L03","view_id":"behaviour","report_row_id":"not_applicable","weight":1}]},{"mapping_id":"MAP.R7.SEATS.AT","source_row_id":"B2B.SEAT_REV","posting_owner":"R7","stream":"R7","cost_centre":"CORP","vendor_id":"UNKNOWN_FORECAST","tax_code":"B2B_AT_RC","cash_class":"operating","classification":{"recurrence":"not_applicable","commitment":"not_applicable","behaviour":"not_applicable"},"legs":[{"leg_id":"MAP.R7.SEATS.AT.L01","side":"debit","account_id":"GL.AR.B2B","amount_component":"gross"},{"leg_id":"MAP.R7.SEATS.AT.L02","side":"credit","account_id":"GL.REV.R7_SEATS","amount_component":"net"}],"report_allocations":[{"leg_id":"MAP.R7.SEATS.AT.L01","view_id":"statement","report_row_id":"BS.AR","weight":1},{"leg_id":"MAP.R7.SEATS.AT.L01","view_id":"nature","report_row_id":"ar","weight":1},{"leg_id":"MAP.R7.SEATS.AT.L01","view_id":"function","report_row_id":"balance_sheet","weight":1},{"leg_id":"MAP.R7.SEATS.AT.L01","view_id":"cost_centre","report_row_id":"CORP","weight":1},{"leg_id":"MAP.R7.SEATS.AT.L01","view_id":"vendor","report_row_id":"UNKNOWN_FORECAST","weight":1},{"leg_id":"MAP.R7.SEATS.AT.L01","view_id":"recurrence","report_row_id":"not_applicable","weight":1},{"leg_id":"MAP.R7.SEATS.AT.L01","view_id":"commitment","report_row_id":"not_applicable","weight":1},{"leg_id":"MAP.R7.SEATS.AT.L01","view_id":"behaviour","report_row_id":"not_applicable","weight":1},{"leg_id":"MAP.R7.SEATS.AT.L02","view_id":"statement","report_row_id":"PNL.REVENUE","weight":1},{"leg_id":"MAP.R7.SEATS.AT.L02","view_id":"nature","report_row_id":"revenue","weight":1},{"leg_id":"MAP.R7.SEATS.AT.L02","view_id":"function","report_row_id":"revenue","weight":1},{"leg_id":"MAP.R7.SEATS.AT.L02","view_id":"cost_centre","report_row_id":"CORP","weight":1},{"leg_id":"MAP.R7.SEATS.AT.L02","view_id":"vendor","report_row_id":"UNKNOWN_FORECAST","weight":1},{"leg_id":"MAP.R7.SEATS.AT.L02","view_id":"recurrence","report_row_id":"recurring","weight":1},{"leg_id":"MAP.R7.SEATS.AT.L02","view_id":"commitment","report_row_id":"committed","weight":1},{"leg_id":"MAP.R7.SEATS.AT.L02","view_id":"behaviour","report_row_id":"fixed","weight":1}]},{"mapping_id":"MAP.R7.ONBOARD.DE","source_row_id":"B2B.BILLING","posting_owner":"R7","stream":"R7","cost_centre":"CORP","vendor_id":"UNKNOWN_FORECAST","tax_code":"DE_OUT19","cash_class":"operating","classification":{"recurrence":"not_applicable","commitment":"not_applicable","behaviour":"not_applicable"},"legs":[{"leg_id":"MAP.R7.ONBOARD.DE.L01","side":"debit","account_id":"GL.AR.B2B","amount_component":"gross"},{"leg_id":"MAP.R7.ONBOARD.DE.L02","side":"credit","account_id":"GL.CL.R7","amount_component":"net"},{"leg_id":"MAP.R7.ONBOARD.DE.L03","side":"credit","account_id":"GL.VAT.DOM_LIAB","amount_component":"vat"}],"report_allocations":[{"leg_id":"MAP.R7.ONBOARD.DE.L01","view_id":"statement","report_row_id":"BS.AR","weight":1},{"leg_id":"MAP.R7.ONBOARD.DE.L01","view_id":"nature","report_row_id":"ar","weight":1},{"leg_id":"MAP.R7.ONBOARD.DE.L01","view_id":"function","report_row_id":"balance_sheet","weight":1},{"leg_id":"MAP.R7.ONBOARD.DE.L01","view_id":"cost_centre","report_row_id":"CORP","weight":1},{"leg_id":"MAP.R7.ONBOARD.DE.L01","view_id":"vendor","report_row_id":"UNKNOWN_FORECAST","weight":1},{"leg_id":"MAP.R7.ONBOARD.DE.L01","view_id":"recurrence","report_row_id":"not_applicable","weight":1},{"leg_id":"MAP.R7.ONBOARD.DE.L01","view_id":"commitment","report_row_id":"not_applicable","weight":1},{"leg_id":"MAP.R7.ONBOARD.DE.L01","view_id":"behaviour","report_row_id":"not_applicable","weight":1},{"leg_id":"MAP.R7.ONBOARD.DE.L02","view_id":"statement","report_row_id":"BS.CL","weight":1},{"leg_id":"MAP.R7.ONBOARD.DE.L02","view_id":"nature","report_row_id":"cl","weight":1},{"leg_id":"MAP.R7.ONBOARD.DE.L02","view_id":"function","report_row_id":"balance_sheet","weight":1},{"leg_id":"MAP.R7.ONBOARD.DE.L02","view_id":"cost_centre","report_row_id":"CORP","weight":1},{"leg_id":"MAP.R7.ONBOARD.DE.L02","view_id":"vendor","report_row_id":"UNKNOWN_FORECAST","weight":1},{"leg_id":"MAP.R7.ONBOARD.DE.L02","view_id":"recurrence","report_row_id":"not_applicable","weight":1},{"leg_id":"MAP.R7.ONBOARD.DE.L02","view_id":"commitment","report_row_id":"not_applicable","weight":1},{"leg_id":"MAP.R7.ONBOARD.DE.L02","view_id":"behaviour","report_row_id":"not_applicable","weight":1},{"leg_id":"MAP.R7.ONBOARD.DE.L03","view_id":"statement","report_row_id":"BS.TAX_LIABILITIES","weight":1},{"leg_id":"MAP.R7.ONBOARD.DE.L03","view_id":"nature","report_row_id":"tax_liabilities","weight":1},{"leg_id":"MAP.R7.ONBOARD.DE.L03","view_id":"function","report_row_id":"balance_sheet","weight":1},{"leg_id":"MAP.R7.ONBOARD.DE.L03","view_id":"cost_centre","report_row_id":"CORP","weight":1},{"leg_id":"MAP.R7.ONBOARD.DE.L03","view_id":"vendor","report_row_id":"UNKNOWN_FORECAST","weight":1},{"leg_id":"MAP.R7.ONBOARD.DE.L03","view_id":"recurrence","report_row_id":"not_applicable","weight":1},{"leg_id":"MAP.R7.ONBOARD.DE.L03","view_id":"commitment","report_row_id":"not_applicable","weight":1},{"leg_id":"MAP.R7.ONBOARD.DE.L03","view_id":"behaviour","report_row_id":"not_applicable","weight":1}]},{"mapping_id":"MAP.R7.ONBOARD.AT","source_row_id":"B2B.BILLING","posting_owner":"R7","stream":"R7","cost_centre":"CORP","vendor_id":"UNKNOWN_FORECAST","tax_code":"B2B_AT_RC","cash_class":"operating","classification":{"recurrence":"not_applicable","commitment":"not_applicable","behaviour":"not_applicable"},"legs":[{"leg_id":"MAP.R7.ONBOARD.AT.L01","side":"debit","account_id":"GL.AR.B2B","amount_component":"gross"},{"leg_id":"MAP.R7.ONBOARD.AT.L02","side":"credit","account_id":"GL.CL.R7","amount_component":"net"}],"report_allocations":[{"leg_id":"MAP.R7.ONBOARD.AT.L01","view_id":"statement","report_row_id":"BS.AR","weight":1},{"leg_id":"MAP.R7.ONBOARD.AT.L01","view_id":"nature","report_row_id":"ar","weight":1},{"leg_id":"MAP.R7.ONBOARD.AT.L01","view_id":"function","report_row_id":"balance_sheet","weight":1},{"leg_id":"MAP.R7.ONBOARD.AT.L01","view_id":"cost_centre","report_row_id":"CORP","weight":1},{"leg_id":"MAP.R7.ONBOARD.AT.L01","view_id":"vendor","report_row_id":"UNKNOWN_FORECAST","weight":1},{"leg_id":"MAP.R7.ONBOARD.AT.L01","view_id":"recurrence","report_row_id":"not_applicable","weight":1},{"leg_id":"MAP.R7.ONBOARD.AT.L01","view_id":"commitment","report_row_id":"not_applicable","weight":1},{"leg_id":"MAP.R7.ONBOARD.AT.L01","view_id":"behaviour","report_row_id":"not_applicable","weight":1},{"leg_id":"MAP.R7.ONBOARD.AT.L02","view_id":"statement","report_row_id":"BS.CL","weight":1},{"leg_id":"MAP.R7.ONBOARD.AT.L02","view_id":"nature","report_row_id":"cl","weight":1},{"leg_id":"MAP.R7.ONBOARD.AT.L02","view_id":"function","report_row_id":"balance_sheet","weight":1},{"leg_id":"MAP.R7.ONBOARD.AT.L02","view_id":"cost_centre","report_row_id":"CORP","weight":1},{"leg_id":"MAP.R7.ONBOARD.AT.L02","view_id":"vendor","report_row_id":"UNKNOWN_FORECAST","weight":1},{"leg_id":"MAP.R7.ONBOARD.AT.L02","view_id":"recurrence","report_row_id":"not_applicable","weight":1},{"leg_id":"MAP.R7.ONBOARD.AT.L02","view_id":"commitment","report_row_id":"not_applicable","weight":1},{"leg_id":"MAP.R7.ONBOARD.AT.L02","view_id":"behaviour","report_row_id":"not_applicable","weight":1}]},{"mapping_id":"MAP.AFF.BILL","source_row_id":"AFF.REVENUE","posting_owner":"R3","stream":"R3","cost_centre":"CORP","vendor_id":"UNKNOWN_FORECAST","tax_code":"B2B_AT_RC","cash_class":"operating","classification":{"recurrence":"not_applicable","commitment":"not_applicable","behaviour":"not_applicable"},"legs":[{"leg_id":"MAP.AFF.BILL.L01","side":"debit","account_id":"GL.AR.AFF","amount_component":"net"},{"leg_id":"MAP.AFF.BILL.L02","side":"credit","account_id":"GL.REV.R3","amount_component":"net"}],"report_allocations":[{"leg_id":"MAP.AFF.BILL.L01","view_id":"statement","report_row_id":"BS.AR","weight":1},{"leg_id":"MAP.AFF.BILL.L01","view_id":"nature","report_row_id":"ar","weight":1},{"leg_id":"MAP.AFF.BILL.L01","view_id":"function","report_row_id":"balance_sheet","weight":1},{"leg_id":"MAP.AFF.BILL.L01","view_id":"cost_centre","report_row_id":"CORP","weight":1},{"leg_id":"MAP.AFF.BILL.L01","view_id":"vendor","report_row_id":"UNKNOWN_FORECAST","weight":1},{"leg_id":"MAP.AFF.BILL.L01","view_id":"recurrence","report_row_id":"not_applicable","weight":1},{"leg_id":"MAP.AFF.BILL.L01","view_id":"commitment","report_row_id":"not_applicable","weight":1},{"leg_id":"MAP.AFF.BILL.L01","view_id":"behaviour","report_row_id":"not_applicable","weight":1},{"leg_id":"MAP.AFF.BILL.L02","view_id":"statement","report_row_id":"PNL.REVENUE","weight":1},{"leg_id":"MAP.AFF.BILL.L02","view_id":"nature","report_row_id":"revenue","weight":1},{"leg_id":"MAP.AFF.BILL.L02","view_id":"function","report_row_id":"revenue","weight":1},{"leg_id":"MAP.AFF.BILL.L02","view_id":"cost_centre","report_row_id":"CORP","weight":1},{"leg_id":"MAP.AFF.BILL.L02","view_id":"vendor","report_row_id":"UNKNOWN_FORECAST","weight":1},{"leg_id":"MAP.AFF.BILL.L02","view_id":"recurrence","report_row_id":"recurring","weight":1},{"leg_id":"MAP.AFF.BILL.L02","view_id":"commitment","report_row_id":"committed","weight":1},{"leg_id":"MAP.AFF.BILL.L02","view_id":"behaviour","report_row_id":"fixed","weight":1}]},{"mapping_id":"MAP.COST.PAY","source_row_id":"WC.SUPPLIER_AP","posting_owner":"WorkingCapital","stream":"CORPORATE","cost_centre":"CORP","vendor_id":"UNKNOWN_FORECAST","tax_code":"NONE","cash_class":"operating","classification":{"recurrence":"not_applicable","commitment":"not_applicable","behaviour":"not_applicable"},"legs":[{"leg_id":"MAP.COST.PAY.L01","side":"debit","account_id":"GL.AP.SUPPLIER","amount_component":"gross_payment"},{"leg_id":"MAP.COST.PAY.L02","side":"credit","account_id":"GL.CASH","amount_component":"gross_payment"}],"report_allocations":[{"leg_id":"MAP.COST.PAY.L01","view_id":"statement","report_row_id":"BS.AP","weight":1},{"leg_id":"MAP.COST.PAY.L01","view_id":"nature","report_row_id":"ap","weight":1},{"leg_id":"MAP.COST.PAY.L01","view_id":"function","report_row_id":"balance_sheet","weight":1},{"leg_id":"MAP.COST.PAY.L01","view_id":"cost_centre","report_row_id":"CORP","weight":1},{"leg_id":"MAP.COST.PAY.L01","view_id":"vendor","report_row_id":"UNKNOWN_FORECAST","weight":1},{"leg_id":"MAP.COST.PAY.L01","view_id":"recurrence","report_row_id":"not_applicable","weight":1},{"leg_id":"MAP.COST.PAY.L01","view_id":"commitment","report_row_id":"not_applicable","weight":1},{"leg_id":"MAP.COST.PAY.L01","view_id":"behaviour","report_row_id":"not_applicable","weight":1},{"leg_id":"MAP.COST.PAY.L02","view_id":"statement","report_row_id":"BS.CASH","weight":1},{"leg_id":"MAP.COST.PAY.L02","view_id":"nature","report_row_id":"cash","weight":1},{"leg_id":"MAP.COST.PAY.L02","view_id":"function","report_row_id":"balance_sheet","weight":1},{"leg_id":"MAP.COST.PAY.L02","view_id":"cost_centre","report_row_id":"CORP","weight":1},{"leg_id":"MAP.COST.PAY.L02","view_id":"vendor","report_row_id":"UNKNOWN_FORECAST","weight":1},{"leg_id":"MAP.COST.PAY.L02","view_id":"recurrence","report_row_id":"not_applicable","weight":1},{"leg_id":"MAP.COST.PAY.L02","view_id":"commitment","report_row_id":"not_applicable","weight":1},{"leg_id":"MAP.COST.PAY.L02","view_id":"behaviour","report_row_id":"not_applicable","weight":1}]},{"mapping_id":"MAP.CAPEX.PAY","source_row_id":"CAP.PAID","posting_owner":"Capex","stream":"CORPORATE","cost_centre":"CORP","vendor_id":"UNKNOWN_FORECAST","tax_code":"NONE","cash_class":"investing","classification":{"recurrence":"not_applicable","commitment":"not_applicable","behaviour":"not_applicable"},"legs":[{"leg_id":"MAP.CAPEX.PAY.L01","side":"debit","account_id":"GL.AP.CAPEX","amount_component":"gross_payment"},{"leg_id":"MAP.CAPEX.PAY.L02","side":"credit","account_id":"GL.CASH","amount_component":"gross_payment"}],"report_allocations":[{"leg_id":"MAP.CAPEX.PAY.L01","view_id":"statement","report_row_id":"BS.AP","weight":1},{"leg_id":"MAP.CAPEX.PAY.L01","view_id":"nature","report_row_id":"ap","weight":1},{"leg_id":"MAP.CAPEX.PAY.L01","view_id":"function","report_row_id":"balance_sheet","weight":1},{"leg_id":"MAP.CAPEX.PAY.L01","view_id":"cost_centre","report_row_id":"CORP","weight":1},{"leg_id":"MAP.CAPEX.PAY.L01","view_id":"vendor","report_row_id":"UNKNOWN_FORECAST","weight":1},{"leg_id":"MAP.CAPEX.PAY.L01","view_id":"recurrence","report_row_id":"not_applicable","weight":1},{"leg_id":"MAP.CAPEX.PAY.L01","view_id":"commitment","report_row_id":"not_applicable","weight":1},{"leg_id":"MAP.CAPEX.PAY.L01","view_id":"behaviour","report_row_id":"not_applicable","weight":1},{"leg_id":"MAP.CAPEX.PAY.L02","view_id":"statement","report_row_id":"BS.CASH","weight":1},{"leg_id":"MAP.CAPEX.PAY.L02","view_id":"nature","report_row_id":"cash","weight":1},{"leg_id":"MAP.CAPEX.PAY.L02","view_id":"function","report_row_id":"balance_sheet","weight":1},{"leg_id":"MAP.CAPEX.PAY.L02","view_id":"cost_centre","report_row_id":"CORP","weight":1},{"leg_id":"MAP.CAPEX.PAY.L02","view_id":"vendor","report_row_id":"UNKNOWN_FORECAST","weight":1},{"leg_id":"MAP.CAPEX.PAY.L02","view_id":"recurrence","report_row_id":"not_applicable","weight":1},{"leg_id":"MAP.CAPEX.PAY.L02","view_id":"commitment","report_row_id":"not_applicable","weight":1},{"leg_id":"MAP.CAPEX.PAY.L02","view_id":"behaviour","report_row_id":"not_applicable","weight":1}]},{"mapping_id":"MAP.PAYROLL.SALARY.MGMT","source_row_id":"PPL.SALARY","posting_owner":"People","stream":"CORPORATE","cost_centre":"MGMT","vendor_id":"PAYROLL","tax_code":"NONE","cash_class":"operating","classification":{"recurrence":"recurring","commitment":"committed","behaviour":"fixed"},"legs":[{"leg_id":"MAP.PAYROLL.SALARY.MGMT.L01","side":"debit","account_id":"GL.PEOPLE.SALARY","amount_component":"payroll_component"},{"leg_id":"MAP.PAYROLL.SALARY.MGMT.L02","side":"credit","account_id":"GL.CASH","amount_component":"payroll_component"}],"report_allocations":[{"leg_id":"MAP.PAYROLL.SALARY.MGMT.L01","view_id":"statement","report_row_id":"PNL.PEOPLE","weight":1},{"leg_id":"MAP.PAYROLL.SALARY.MGMT.L01","view_id":"nature","report_row_id":"people","weight":1},{"leg_id":"MAP.PAYROLL.SALARY.MGMT.L01","view_id":"function","report_row_id":"general_admin","weight":1},{"leg_id":"MAP.PAYROLL.SALARY.MGMT.L01","view_id":"cost_centre","report_row_id":"MGMT","weight":1},{"leg_id":"MAP.PAYROLL.SALARY.MGMT.L01","view_id":"vendor","report_row_id":"PAYROLL","weight":1},{"leg_id":"MAP.PAYROLL.SALARY.MGMT.L01","view_id":"recurrence","report_row_id":"recurring","weight":1},{"leg_id":"MAP.PAYROLL.SALARY.MGMT.L01","view_id":"commitment","report_row_id":"committed","weight":1},{"leg_id":"MAP.PAYROLL.SALARY.MGMT.L01","view_id":"behaviour","report_row_id":"fixed","weight":1},{"leg_id":"MAP.PAYROLL.SALARY.MGMT.L02","view_id":"statement","report_row_id":"BS.CASH","weight":1},{"leg_id":"MAP.PAYROLL.SALARY.MGMT.L02","view_id":"nature","report_row_id":"cash","weight":1},{"leg_id":"MAP.PAYROLL.SALARY.MGMT.L02","view_id":"function","report_row_id":"balance_sheet","weight":1},{"leg_id":"MAP.PAYROLL.SALARY.MGMT.L02","view_id":"cost_centre","report_row_id":"MGMT","weight":1},{"leg_id":"MAP.PAYROLL.SALARY.MGMT.L02","view_id":"vendor","report_row_id":"PAYROLL","weight":1},{"leg_id":"MAP.PAYROLL.SALARY.MGMT.L02","view_id":"recurrence","report_row_id":"not_applicable","weight":1},{"leg_id":"MAP.PAYROLL.SALARY.MGMT.L02","view_id":"commitment","report_row_id":"not_applicable","weight":1},{"leg_id":"MAP.PAYROLL.SALARY.MGMT.L02","view_id":"behaviour","report_row_id":"not_applicable","weight":1}]},{"mapping_id":"MAP.PAYROLL.SALARY.ENG","source_row_id":"PPL.SALARY","posting_owner":"People","stream":"CORPORATE","cost_centre":"ENG","vendor_id":"PAYROLL","tax_code":"NONE","cash_class":"operating","classification":{"recurrence":"recurring","commitment":"committed","behaviour":"fixed"},"legs":[{"leg_id":"MAP.PAYROLL.SALARY.ENG.L01","side":"debit","account_id":"GL.PEOPLE.SALARY","amount_component":"payroll_component"},{"leg_id":"MAP.PAYROLL.SALARY.ENG.L02","side":"credit","account_id":"GL.CASH","amount_component":"payroll_component"}],"report_allocations":[{"leg_id":"MAP.PAYROLL.SALARY.ENG.L01","view_id":"statement","report_row_id":"PNL.PEOPLE","weight":1},{"leg_id":"MAP.PAYROLL.SALARY.ENG.L01","view_id":"nature","report_row_id":"people","weight":1},{"leg_id":"MAP.PAYROLL.SALARY.ENG.L01","view_id":"function","report_row_id":"research_development","weight":1},{"leg_id":"MAP.PAYROLL.SALARY.ENG.L01","view_id":"cost_centre","report_row_id":"ENG","weight":1},{"leg_id":"MAP.PAYROLL.SALARY.ENG.L01","view_id":"vendor","report_row_id":"PAYROLL","weight":1},{"leg_id":"MAP.PAYROLL.SALARY.ENG.L01","view_id":"recurrence","report_row_id":"recurring","weight":1},{"leg_id":"MAP.PAYROLL.SALARY.ENG.L01","view_id":"commitment","report_row_id":"committed","weight":1},{"leg_id":"MAP.PAYROLL.SALARY.ENG.L01","view_id":"behaviour","report_row_id":"fixed","weight":1},{"leg_id":"MAP.PAYROLL.SALARY.ENG.L02","view_id":"statement","report_row_id":"BS.CASH","weight":1},{"leg_id":"MAP.PAYROLL.SALARY.ENG.L02","view_id":"nature","report_row_id":"cash","weight":1},{"leg_id":"MAP.PAYROLL.SALARY.ENG.L02","view_id":"function","report_row_id":"balance_sheet","weight":1},{"leg_id":"MAP.PAYROLL.SALARY.ENG.L02","view_id":"cost_centre","report_row_id":"ENG","weight":1},{"leg_id":"MAP.PAYROLL.SALARY.ENG.L02","view_id":"vendor","report_row_id":"PAYROLL","weight":1},{"leg_id":"MAP.PAYROLL.SALARY.ENG.L02","view_id":"recurrence","report_row_id":"not_applicable","weight":1},{"leg_id":"MAP.PAYROLL.SALARY.ENG.L02","view_id":"commitment","report_row_id":"not_applicable","weight":1},{"leg_id":"MAP.PAYROLL.SALARY.ENG.L02","view_id":"behaviour","report_row_id":"not_applicable","weight":1}]},{"mapping_id":"MAP.PAYROLL.SALARY.COMP","source_row_id":"PPL.SALARY","posting_owner":"People","stream":"CORPORATE","cost_centre":"COMP","vendor_id":"PAYROLL","tax_code":"NONE","cash_class":"operating","classification":{"recurrence":"recurring","commitment":"committed","behaviour":"fixed"},"legs":[{"leg_id":"MAP.PAYROLL.SALARY.COMP.L01","side":"debit","account_id":"GL.PEOPLE.SALARY","amount_component":"payroll_component"},{"leg_id":"MAP.PAYROLL.SALARY.COMP.L02","side":"credit","account_id":"GL.CASH","amount_component":"payroll_component"}],"report_allocations":[{"leg_id":"MAP.PAYROLL.SALARY.COMP.L01","view_id":"statement","report_row_id":"PNL.PEOPLE","weight":1},{"leg_id":"MAP.PAYROLL.SALARY.COMP.L01","view_id":"nature","report_row_id":"people","weight":1},{"leg_id":"MAP.PAYROLL.SALARY.COMP.L01","view_id":"function","report_row_id":"general_admin","weight":1},{"leg_id":"MAP.PAYROLL.SALARY.COMP.L01","view_id":"cost_centre","report_row_id":"COMP","weight":1},{"leg_id":"MAP.PAYROLL.SALARY.COMP.L01","view_id":"vendor","report_row_id":"PAYROLL","weight":1},{"leg_id":"MAP.PAYROLL.SALARY.COMP.L01","view_id":"recurrence","report_row_id":"recurring","weight":1},{"leg_id":"MAP.PAYROLL.SALARY.COMP.L01","view_id":"commitment","report_row_id":"committed","weight":1},{"leg_id":"MAP.PAYROLL.SALARY.COMP.L01","view_id":"behaviour","report_row_id":"fixed","weight":1},{"leg_id":"MAP.PAYROLL.SALARY.COMP.L02","view_id":"statement","report_row_id":"BS.CASH","weight":1},{"leg_id":"MAP.PAYROLL.SALARY.COMP.L02","view_id":"nature","report_row_id":"cash","weight":1},{"leg_id":"MAP.PAYROLL.SALARY.COMP.L02","view_id":"function","report_row_id":"balance_sheet","weight":1},{"leg_id":"MAP.PAYROLL.SALARY.COMP.L02","view_id":"cost_centre","report_row_id":"COMP","weight":1},{"leg_id":"MAP.PAYROLL.SALARY.COMP.L02","view_id":"vendor","report_row_id":"PAYROLL","weight":1},{"leg_id":"MAP.PAYROLL.SALARY.COMP.L02","view_id":"recurrence","report_row_id":"not_applicable","weight":1},{"leg_id":"MAP.PAYROLL.SALARY.COMP.L02","view_id":"commitment","report_row_id":"not_applicable","weight":1},{"leg_id":"MAP.PAYROLL.SALARY.COMP.L02","view_id":"behaviour","report_row_id":"not_applicable","weight":1}]},{"mapping_id":"MAP.PAYROLL.SALARY.PROD","source_row_id":"PPL.SALARY","posting_owner":"People","stream":"CORPORATE","cost_centre":"PROD","vendor_id":"PAYROLL","tax_code":"NONE","cash_class":"operating","classification":{"recurrence":"recurring","commitment":"committed","behaviour":"fixed"},"legs":[{"leg_id":"MAP.PAYROLL.SALARY.PROD.L01","side":"debit","account_id":"GL.PEOPLE.SALARY","amount_component":"payroll_component"},{"leg_id":"MAP.PAYROLL.SALARY.PROD.L02","side":"credit","account_id":"GL.CASH","amount_component":"payroll_component"}],"report_allocations":[{"leg_id":"MAP.PAYROLL.SALARY.PROD.L01","view_id":"statement","report_row_id":"PNL.PEOPLE","weight":1},{"leg_id":"MAP.PAYROLL.SALARY.PROD.L01","view_id":"nature","report_row_id":"people","weight":1},{"leg_id":"MAP.PAYROLL.SALARY.PROD.L01","view_id":"function","report_row_id":"research_development","weight":1},{"leg_id":"MAP.PAYROLL.SALARY.PROD.L01","view_id":"cost_centre","report_row_id":"PROD","weight":1},{"leg_id":"MAP.PAYROLL.SALARY.PROD.L01","view_id":"vendor","report_row_id":"PAYROLL","weight":1},{"leg_id":"MAP.PAYROLL.SALARY.PROD.L01","view_id":"recurrence","report_row_id":"recurring","weight":1},{"leg_id":"MAP.PAYROLL.SALARY.PROD.L01","view_id":"commitment","report_row_id":"committed","weight":1},{"leg_id":"MAP.PAYROLL.SALARY.PROD.L01","view_id":"behaviour","report_row_id":"fixed","weight":1},{"leg_id":"MAP.PAYROLL.SALARY.PROD.L02","view_id":"statement","report_row_id":"BS.CASH","weight":1},{"leg_id":"MAP.PAYROLL.SALARY.PROD.L02","view_id":"nature","report_row_id":"cash","weight":1},{"leg_id":"MAP.PAYROLL.SALARY.PROD.L02","view_id":"function","report_row_id":"balance_sheet","weight":1},{"leg_id":"MAP.PAYROLL.SALARY.PROD.L02","view_id":"cost_centre","report_row_id":"PROD","weight":1},{"leg_id":"MAP.PAYROLL.SALARY.PROD.L02","view_id":"vendor","report_row_id":"PAYROLL","weight":1},{"leg_id":"MAP.PAYROLL.SALARY.PROD.L02","view_id":"recurrence","report_row_id":"not_applicable","weight":1},{"leg_id":"MAP.PAYROLL.SALARY.PROD.L02","view_id":"commitment","report_row_id":"not_applicable","weight":1},{"leg_id":"MAP.PAYROLL.SALARY.PROD.L02","view_id":"behaviour","report_row_id":"not_applicable","weight":1}]},{"mapping_id":"MAP.PAYROLL.SALARY.MKT","source_row_id":"PPL.SALARY","posting_owner":"People","stream":"CORPORATE","cost_centre":"MKT","vendor_id":"PAYROLL","tax_code":"NONE","cash_class":"operating","classification":{"recurrence":"recurring","commitment":"committed","behaviour":"fixed"},"legs":[{"leg_id":"MAP.PAYROLL.SALARY.MKT.L01","side":"debit","account_id":"GL.PEOPLE.SALARY","amount_component":"payroll_component"},{"leg_id":"MAP.PAYROLL.SALARY.MKT.L02","side":"credit","account_id":"GL.CASH","amount_component":"payroll_component"}],"report_allocations":[{"leg_id":"MAP.PAYROLL.SALARY.MKT.L01","view_id":"statement","report_row_id":"PNL.PEOPLE","weight":1},{"leg_id":"MAP.PAYROLL.SALARY.MKT.L01","view_id":"nature","report_row_id":"people","weight":1},{"leg_id":"MAP.PAYROLL.SALARY.MKT.L01","view_id":"function","report_row_id":"sales_marketing","weight":1},{"leg_id":"MAP.PAYROLL.SALARY.MKT.L01","view_id":"cost_centre","report_row_id":"MKT","weight":1},{"leg_id":"MAP.PAYROLL.SALARY.MKT.L01","view_id":"vendor","report_row_id":"PAYROLL","weight":1},{"leg_id":"MAP.PAYROLL.SALARY.MKT.L01","view_id":"recurrence","report_row_id":"recurring","weight":1},{"leg_id":"MAP.PAYROLL.SALARY.MKT.L01","view_id":"commitment","report_row_id":"committed","weight":1},{"leg_id":"MAP.PAYROLL.SALARY.MKT.L01","view_id":"behaviour","report_row_id":"fixed","weight":1},{"leg_id":"MAP.PAYROLL.SALARY.MKT.L02","view_id":"statement","report_row_id":"BS.CASH","weight":1},{"leg_id":"MAP.PAYROLL.SALARY.MKT.L02","view_id":"nature","report_row_id":"cash","weight":1},{"leg_id":"MAP.PAYROLL.SALARY.MKT.L02","view_id":"function","report_row_id":"balance_sheet","weight":1},{"leg_id":"MAP.PAYROLL.SALARY.MKT.L02","view_id":"cost_centre","report_row_id":"MKT","weight":1},{"leg_id":"MAP.PAYROLL.SALARY.MKT.L02","view_id":"vendor","report_row_id":"PAYROLL","weight":1},{"leg_id":"MAP.PAYROLL.SALARY.MKT.L02","view_id":"recurrence","report_row_id":"not_applicable","weight":1},{"leg_id":"MAP.PAYROLL.SALARY.MKT.L02","view_id":"commitment","report_row_id":"not_applicable","weight":1},{"leg_id":"MAP.PAYROLL.SALARY.MKT.L02","view_id":"behaviour","report_row_id":"not_applicable","weight":1}]},{"mapping_id":"MAP.PAYROLL.SALARY.SUP","source_row_id":"PPL.SALARY","posting_owner":"People","stream":"CORPORATE","cost_centre":"SUP","vendor_id":"PAYROLL","tax_code":"NONE","cash_class":"operating","classification":{"recurrence":"recurring","commitment":"committed","behaviour":"fixed"},"legs":[{"leg_id":"MAP.PAYROLL.SALARY.SUP.L01","side":"debit","account_id":"GL.PEOPLE.SALARY","amount_component":"payroll_component"},{"leg_id":"MAP.PAYROLL.SALARY.SUP.L02","side":"credit","account_id":"GL.CASH","amount_component":"payroll_component"}],"report_allocations":[{"leg_id":"MAP.PAYROLL.SALARY.SUP.L01","view_id":"statement","report_row_id":"PNL.PEOPLE","weight":1},{"leg_id":"MAP.PAYROLL.SALARY.SUP.L01","view_id":"nature","report_row_id":"people","weight":1},{"leg_id":"MAP.PAYROLL.SALARY.SUP.L01","view_id":"function","report_row_id":"cost_of_revenue","weight":1},{"leg_id":"MAP.PAYROLL.SALARY.SUP.L01","view_id":"cost_centre","report_row_id":"SUP","weight":1},{"leg_id":"MAP.PAYROLL.SALARY.SUP.L01","view_id":"vendor","report_row_id":"PAYROLL","weight":1},{"leg_id":"MAP.PAYROLL.SALARY.SUP.L01","view_id":"recurrence","report_row_id":"recurring","weight":1},{"leg_id":"MAP.PAYROLL.SALARY.SUP.L01","view_id":"commitment","report_row_id":"committed","weight":1},{"leg_id":"MAP.PAYROLL.SALARY.SUP.L01","view_id":"behaviour","report_row_id":"fixed","weight":1},{"leg_id":"MAP.PAYROLL.SALARY.SUP.L02","view_id":"statement","report_row_id":"BS.CASH","weight":1},{"leg_id":"MAP.PAYROLL.SALARY.SUP.L02","view_id":"nature","report_row_id":"cash","weight":1},{"leg_id":"MAP.PAYROLL.SALARY.SUP.L02","view_id":"function","report_row_id":"balance_sheet","weight":1},{"leg_id":"MAP.PAYROLL.SALARY.SUP.L02","view_id":"cost_centre","report_row_id":"SUP","weight":1},{"leg_id":"MAP.PAYROLL.SALARY.SUP.L02","view_id":"vendor","report_row_id":"PAYROLL","weight":1},{"leg_id":"MAP.PAYROLL.SALARY.SUP.L02","view_id":"recurrence","report_row_id":"not_applicable","weight":1},{"leg_id":"MAP.PAYROLL.SALARY.SUP.L02","view_id":"commitment","report_row_id":"not_applicable","weight":1},{"leg_id":"MAP.PAYROLL.SALARY.SUP.L02","view_id":"behaviour","report_row_id":"not_applicable","weight":1}]},{"mapping_id":"MAP.PAYROLL.SALARY.FIN","source_row_id":"PPL.SALARY","posting_owner":"People","stream":"CORPORATE","cost_centre":"FIN","vendor_id":"PAYROLL","tax_code":"NONE","cash_class":"operating","classification":{"recurrence":"recurring","commitment":"committed","behaviour":"fixed"},"legs":[{"leg_id":"MAP.PAYROLL.SALARY.FIN.L01","side":"debit","account_id":"GL.PEOPLE.SALARY","amount_component":"payroll_component"},{"leg_id":"MAP.PAYROLL.SALARY.FIN.L02","side":"credit","account_id":"GL.CASH","amount_component":"payroll_component"}],"report_allocations":[{"leg_id":"MAP.PAYROLL.SALARY.FIN.L01","view_id":"statement","report_row_id":"PNL.PEOPLE","weight":1},{"leg_id":"MAP.PAYROLL.SALARY.FIN.L01","view_id":"nature","report_row_id":"people","weight":1},{"leg_id":"MAP.PAYROLL.SALARY.FIN.L01","view_id":"function","report_row_id":"general_admin","weight":1},{"leg_id":"MAP.PAYROLL.SALARY.FIN.L01","view_id":"cost_centre","report_row_id":"FIN","weight":1},{"leg_id":"MAP.PAYROLL.SALARY.FIN.L01","view_id":"vendor","report_row_id":"PAYROLL","weight":1},{"leg_id":"MAP.PAYROLL.SALARY.FIN.L01","view_id":"recurrence","report_row_id":"recurring","weight":1},{"leg_id":"MAP.PAYROLL.SALARY.FIN.L01","view_id":"commitment","report_row_id":"committed","weight":1},{"leg_id":"MAP.PAYROLL.SALARY.FIN.L01","view_id":"behaviour","report_row_id":"fixed","weight":1},{"leg_id":"MAP.PAYROLL.SALARY.FIN.L02","view_id":"statement","report_row_id":"BS.CASH","weight":1},{"leg_id":"MAP.PAYROLL.SALARY.FIN.L02","view_id":"nature","report_row_id":"cash","weight":1},{"leg_id":"MAP.PAYROLL.SALARY.FIN.L02","view_id":"function","report_row_id":"balance_sheet","weight":1},{"leg_id":"MAP.PAYROLL.SALARY.FIN.L02","view_id":"cost_centre","report_row_id":"FIN","weight":1},{"leg_id":"MAP.PAYROLL.SALARY.FIN.L02","view_id":"vendor","report_row_id":"PAYROLL","weight":1},{"leg_id":"MAP.PAYROLL.SALARY.FIN.L02","view_id":"recurrence","report_row_id":"not_applicable","weight":1},{"leg_id":"MAP.PAYROLL.SALARY.FIN.L02","view_id":"commitment","report_row_id":"not_applicable","weight":1},{"leg_id":"MAP.PAYROLL.SALARY.FIN.L02","view_id":"behaviour","report_row_id":"not_applicable","weight":1}]},{"mapping_id":"MAP.PAYROLL.SALARY.SALES","source_row_id":"PPL.SALARY","posting_owner":"People","stream":"CORPORATE","cost_centre":"SALES","vendor_id":"PAYROLL","tax_code":"NONE","cash_class":"operating","classification":{"recurrence":"recurring","commitment":"committed","behaviour":"fixed"},"legs":[{"leg_id":"MAP.PAYROLL.SALARY.SALES.L01","side":"debit","account_id":"GL.PEOPLE.SALARY","amount_component":"payroll_component"},{"leg_id":"MAP.PAYROLL.SALARY.SALES.L02","side":"credit","account_id":"GL.CASH","amount_component":"payroll_component"}],"report_allocations":[{"leg_id":"MAP.PAYROLL.SALARY.SALES.L01","view_id":"statement","report_row_id":"PNL.PEOPLE","weight":1},{"leg_id":"MAP.PAYROLL.SALARY.SALES.L01","view_id":"nature","report_row_id":"people","weight":1},{"leg_id":"MAP.PAYROLL.SALARY.SALES.L01","view_id":"function","report_row_id":"sales_marketing","weight":1},{"leg_id":"MAP.PAYROLL.SALARY.SALES.L01","view_id":"cost_centre","report_row_id":"SALES","weight":1},{"leg_id":"MAP.PAYROLL.SALARY.SALES.L01","view_id":"vendor","report_row_id":"PAYROLL","weight":1},{"leg_id":"MAP.PAYROLL.SALARY.SALES.L01","view_id":"recurrence","report_row_id":"recurring","weight":1},{"leg_id":"MAP.PAYROLL.SALARY.SALES.L01","view_id":"commitment","report_row_id":"committed","weight":1},{"leg_id":"MAP.PAYROLL.SALARY.SALES.L01","view_id":"behaviour","report_row_id":"fixed","weight":1},{"leg_id":"MAP.PAYROLL.SALARY.SALES.L02","view_id":"statement","report_row_id":"BS.CASH","weight":1},{"leg_id":"MAP.PAYROLL.SALARY.SALES.L02","view_id":"nature","report_row_id":"cash","weight":1},{"leg_id":"MAP.PAYROLL.SALARY.SALES.L02","view_id":"function","report_row_id":"balance_sheet","weight":1},{"leg_id":"MAP.PAYROLL.SALARY.SALES.L02","view_id":"cost_centre","report_row_id":"SALES","weight":1},{"leg_id":"MAP.PAYROLL.SALARY.SALES.L02","view_id":"vendor","report_row_id":"PAYROLL","weight":1},{"leg_id":"MAP.PAYROLL.SALARY.SALES.L02","view_id":"recurrence","report_row_id":"not_applicable","weight":1},{"leg_id":"MAP.PAYROLL.SALARY.SALES.L02","view_id":"commitment","report_row_id":"not_applicable","weight":1},{"leg_id":"MAP.PAYROLL.SALARY.SALES.L02","view_id":"behaviour","report_row_id":"not_applicable","weight":1}]},{"mapping_id":"MAP.PAYROLL.RV.MGMT","source_row_id":"PPL.RV","posting_owner":"People","stream":"CORPORATE","cost_centre":"MGMT","vendor_id":"PAYROLL","tax_code":"NONE","cash_class":"operating","classification":{"recurrence":"recurring","commitment":"committed","behaviour":"fixed"},"legs":[{"leg_id":"MAP.PAYROLL.RV.MGMT.L01","side":"debit","account_id":"GL.PEOPLE.RV","amount_component":"payroll_component"},{"leg_id":"MAP.PAYROLL.RV.MGMT.L02","side":"credit","account_id":"GL.CASH","amount_component":"payroll_component"}],"report_allocations":[{"leg_id":"MAP.PAYROLL.RV.MGMT.L01","view_id":"statement","report_row_id":"PNL.PEOPLE","weight":1},{"leg_id":"MAP.PAYROLL.RV.MGMT.L01","view_id":"nature","report_row_id":"people","weight":1},{"leg_id":"MAP.PAYROLL.RV.MGMT.L01","view_id":"function","report_row_id":"general_admin","weight":1},{"leg_id":"MAP.PAYROLL.RV.MGMT.L01","view_id":"cost_centre","report_row_id":"MGMT","weight":1},{"leg_id":"MAP.PAYROLL.RV.MGMT.L01","view_id":"vendor","report_row_id":"PAYROLL","weight":1},{"leg_id":"MAP.PAYROLL.RV.MGMT.L01","view_id":"recurrence","report_row_id":"recurring","weight":1},{"leg_id":"MAP.PAYROLL.RV.MGMT.L01","view_id":"commitment","report_row_id":"committed","weight":1},{"leg_id":"MAP.PAYROLL.RV.MGMT.L01","view_id":"behaviour","report_row_id":"fixed","weight":1},{"leg_id":"MAP.PAYROLL.RV.MGMT.L02","view_id":"statement","report_row_id":"BS.CASH","weight":1},{"leg_id":"MAP.PAYROLL.RV.MGMT.L02","view_id":"nature","report_row_id":"cash","weight":1},{"leg_id":"MAP.PAYROLL.RV.MGMT.L02","view_id":"function","report_row_id":"balance_sheet","weight":1},{"leg_id":"MAP.PAYROLL.RV.MGMT.L02","view_id":"cost_centre","report_row_id":"MGMT","weight":1},{"leg_id":"MAP.PAYROLL.RV.MGMT.L02","view_id":"vendor","report_row_id":"PAYROLL","weight":1},{"leg_id":"MAP.PAYROLL.RV.MGMT.L02","view_id":"recurrence","report_row_id":"not_applicable","weight":1},{"leg_id":"MAP.PAYROLL.RV.MGMT.L02","view_id":"commitment","report_row_id":"not_applicable","weight":1},{"leg_id":"MAP.PAYROLL.RV.MGMT.L02","view_id":"behaviour","report_row_id":"not_applicable","weight":1}]},{"mapping_id":"MAP.PAYROLL.RV.ENG","source_row_id":"PPL.RV","posting_owner":"People","stream":"CORPORATE","cost_centre":"ENG","vendor_id":"PAYROLL","tax_code":"NONE","cash_class":"operating","classification":{"recurrence":"recurring","commitment":"committed","behaviour":"fixed"},"legs":[{"leg_id":"MAP.PAYROLL.RV.ENG.L01","side":"debit","account_id":"GL.PEOPLE.RV","amount_component":"payroll_component"},{"leg_id":"MAP.PAYROLL.RV.ENG.L02","side":"credit","account_id":"GL.CASH","amount_component":"payroll_component"}],"report_allocations":[{"leg_id":"MAP.PAYROLL.RV.ENG.L01","view_id":"statement","report_row_id":"PNL.PEOPLE","weight":1},{"leg_id":"MAP.PAYROLL.RV.ENG.L01","view_id":"nature","report_row_id":"people","weight":1},{"leg_id":"MAP.PAYROLL.RV.ENG.L01","view_id":"function","report_row_id":"research_development","weight":1},{"leg_id":"MAP.PAYROLL.RV.ENG.L01","view_id":"cost_centre","report_row_id":"ENG","weight":1},{"leg_id":"MAP.PAYROLL.RV.ENG.L01","view_id":"vendor","report_row_id":"PAYROLL","weight":1},{"leg_id":"MAP.PAYROLL.RV.ENG.L01","view_id":"recurrence","report_row_id":"recurring","weight":1},{"leg_id":"MAP.PAYROLL.RV.ENG.L01","view_id":"commitment","report_row_id":"committed","weight":1},{"leg_id":"MAP.PAYROLL.RV.ENG.L01","view_id":"behaviour","report_row_id":"fixed","weight":1},{"leg_id":"MAP.PAYROLL.RV.ENG.L02","view_id":"statement","report_row_id":"BS.CASH","weight":1},{"leg_id":"MAP.PAYROLL.RV.ENG.L02","view_id":"nature","report_row_id":"cash","weight":1},{"leg_id":"MAP.PAYROLL.RV.ENG.L02","view_id":"function","report_row_id":"balance_sheet","weight":1},{"leg_id":"MAP.PAYROLL.RV.ENG.L02","view_id":"cost_centre","report_row_id":"ENG","weight":1},{"leg_id":"MAP.PAYROLL.RV.ENG.L02","view_id":"vendor","report_row_id":"PAYROLL","weight":1},{"leg_id":"MAP.PAYROLL.RV.ENG.L02","view_id":"recurrence","report_row_id":"not_applicable","weight":1},{"leg_id":"MAP.PAYROLL.RV.ENG.L02","view_id":"commitment","report_row_id":"not_applicable","weight":1},{"leg_id":"MAP.PAYROLL.RV.ENG.L02","view_id":"behaviour","report_row_id":"not_applicable","weight":1}]},{"mapping_id":"MAP.PAYROLL.RV.COMP","source_row_id":"PPL.RV","posting_owner":"People","stream":"CORPORATE","cost_centre":"COMP","vendor_id":"PAYROLL","tax_code":"NONE","cash_class":"operating","classification":{"recurrence":"recurring","commitment":"committed","behaviour":"fixed"},"legs":[{"leg_id":"MAP.PAYROLL.RV.COMP.L01","side":"debit","account_id":"GL.PEOPLE.RV","amount_component":"payroll_component"},{"leg_id":"MAP.PAYROLL.RV.COMP.L02","side":"credit","account_id":"GL.CASH","amount_component":"payroll_component"}],"report_allocations":[{"leg_id":"MAP.PAYROLL.RV.COMP.L01","view_id":"statement","report_row_id":"PNL.PEOPLE","weight":1},{"leg_id":"MAP.PAYROLL.RV.COMP.L01","view_id":"nature","report_row_id":"people","weight":1},{"leg_id":"MAP.PAYROLL.RV.COMP.L01","view_id":"function","report_row_id":"general_admin","weight":1},{"leg_id":"MAP.PAYROLL.RV.COMP.L01","view_id":"cost_centre","report_row_id":"COMP","weight":1},{"leg_id":"MAP.PAYROLL.RV.COMP.L01","view_id":"vendor","report_row_id":"PAYROLL","weight":1},{"leg_id":"MAP.PAYROLL.RV.COMP.L01","view_id":"recurrence","report_row_id":"recurring","weight":1},{"leg_id":"MAP.PAYROLL.RV.COMP.L01","view_id":"commitment","report_row_id":"committed","weight":1},{"leg_id":"MAP.PAYROLL.RV.COMP.L01","view_id":"behaviour","report_row_id":"fixed","weight":1},{"leg_id":"MAP.PAYROLL.RV.COMP.L02","view_id":"statement","report_row_id":"BS.CASH","weight":1},{"leg_id":"MAP.PAYROLL.RV.COMP.L02","view_id":"nature","report_row_id":"cash","weight":1},{"leg_id":"MAP.PAYROLL.RV.COMP.L02","view_id":"function","report_row_id":"balance_sheet","weight":1},{"leg_id":"MAP.PAYROLL.RV.COMP.L02","view_id":"cost_centre","report_row_id":"COMP","weight":1},{"leg_id":"MAP.PAYROLL.RV.COMP.L02","view_id":"vendor","report_row_id":"PAYROLL","weight":1},{"leg_id":"MAP.PAYROLL.RV.COMP.L02","view_id":"recurrence","report_row_id":"not_applicable","weight":1},{"leg_id":"MAP.PAYROLL.RV.COMP.L02","view_id":"commitment","report_row_id":"not_applicable","weight":1},{"leg_id":"MAP.PAYROLL.RV.COMP.L02","view_id":"behaviour","report_row_id":"not_applicable","weight":1}]},{"mapping_id":"MAP.PAYROLL.RV.PROD","source_row_id":"PPL.RV","posting_owner":"People","stream":"CORPORATE","cost_centre":"PROD","vendor_id":"PAYROLL","tax_code":"NONE","cash_class":"operating","classification":{"recurrence":"recurring","commitment":"committed","behaviour":"fixed"},"legs":[{"leg_id":"MAP.PAYROLL.RV.PROD.L01","side":"debit","account_id":"GL.PEOPLE.RV","amount_component":"payroll_component"},{"leg_id":"MAP.PAYROLL.RV.PROD.L02","side":"credit","account_id":"GL.CASH","amount_component":"payroll_component"}],"report_allocations":[{"leg_id":"MAP.PAYROLL.RV.PROD.L01","view_id":"statement","report_row_id":"PNL.PEOPLE","weight":1},{"leg_id":"MAP.PAYROLL.RV.PROD.L01","view_id":"nature","report_row_id":"people","weight":1},{"leg_id":"MAP.PAYROLL.RV.PROD.L01","view_id":"function","report_row_id":"research_development","weight":1},{"leg_id":"MAP.PAYROLL.RV.PROD.L01","view_id":"cost_centre","report_row_id":"PROD","weight":1},{"leg_id":"MAP.PAYROLL.RV.PROD.L01","view_id":"vendor","report_row_id":"PAYROLL","weight":1},{"leg_id":"MAP.PAYROLL.RV.PROD.L01","view_id":"recurrence","report_row_id":"recurring","weight":1},{"leg_id":"MAP.PAYROLL.RV.PROD.L01","view_id":"commitment","report_row_id":"committed","weight":1},{"leg_id":"MAP.PAYROLL.RV.PROD.L01","view_id":"behaviour","report_row_id":"fixed","weight":1},{"leg_id":"MAP.PAYROLL.RV.PROD.L02","view_id":"statement","report_row_id":"BS.CASH","weight":1},{"leg_id":"MAP.PAYROLL.RV.PROD.L02","view_id":"nature","report_row_id":"cash","weight":1},{"leg_id":"MAP.PAYROLL.RV.PROD.L02","view_id":"function","report_row_id":"balance_sheet","weight":1},{"leg_id":"MAP.PAYROLL.RV.PROD.L02","view_id":"cost_centre","report_row_id":"PROD","weight":1},{"leg_id":"MAP.PAYROLL.RV.PROD.L02","view_id":"vendor","report_row_id":"PAYROLL","weight":1},{"leg_id":"MAP.PAYROLL.RV.PROD.L02","view_id":"recurrence","report_row_id":"not_applicable","weight":1},{"leg_id":"MAP.PAYROLL.RV.PROD.L02","view_id":"commitment","report_row_id":"not_applicable","weight":1},{"leg_id":"MAP.PAYROLL.RV.PROD.L02","view_id":"behaviour","report_row_id":"not_applicable","weight":1}]},{"mapping_id":"MAP.PAYROLL.RV.MKT","source_row_id":"PPL.RV","posting_owner":"People","stream":"CORPORATE","cost_centre":"MKT","vendor_id":"PAYROLL","tax_code":"NONE","cash_class":"operating","classification":{"recurrence":"recurring","commitment":"committed","behaviour":"fixed"},"legs":[{"leg_id":"MAP.PAYROLL.RV.MKT.L01","side":"debit","account_id":"GL.PEOPLE.RV","amount_component":"payroll_component"},{"leg_id":"MAP.PAYROLL.RV.MKT.L02","side":"credit","account_id":"GL.CASH","amount_component":"payroll_component"}],"report_allocations":[{"leg_id":"MAP.PAYROLL.RV.MKT.L01","view_id":"statement","report_row_id":"PNL.PEOPLE","weight":1},{"leg_id":"MAP.PAYROLL.RV.MKT.L01","view_id":"nature","report_row_id":"people","weight":1},{"leg_id":"MAP.PAYROLL.RV.MKT.L01","view_id":"function","report_row_id":"sales_marketing","weight":1},{"leg_id":"MAP.PAYROLL.RV.MKT.L01","view_id":"cost_centre","report_row_id":"MKT","weight":1},{"leg_id":"MAP.PAYROLL.RV.MKT.L01","view_id":"vendor","report_row_id":"PAYROLL","weight":1},{"leg_id":"MAP.PAYROLL.RV.MKT.L01","view_id":"recurrence","report_row_id":"recurring","weight":1},{"leg_id":"MAP.PAYROLL.RV.MKT.L01","view_id":"commitment","report_row_id":"committed","weight":1},{"leg_id":"MAP.PAYROLL.RV.MKT.L01","view_id":"behaviour","report_row_id":"fixed","weight":1},{"leg_id":"MAP.PAYROLL.RV.MKT.L02","view_id":"statement","report_row_id":"BS.CASH","weight":1},{"leg_id":"MAP.PAYROLL.RV.MKT.L02","view_id":"nature","report_row_id":"cash","weight":1},{"leg_id":"MAP.PAYROLL.RV.MKT.L02","view_id":"function","report_row_id":"balance_sheet","weight":1},{"leg_id":"MAP.PAYROLL.RV.MKT.L02","view_id":"cost_centre","report_row_id":"MKT","weight":1},{"leg_id":"MAP.PAYROLL.RV.MKT.L02","view_id":"vendor","report_row_id":"PAYROLL","weight":1},{"leg_id":"MAP.PAYROLL.RV.MKT.L02","view_id":"recurrence","report_row_id":"not_applicable","weight":1},{"leg_id":"MAP.PAYROLL.RV.MKT.L02","view_id":"commitment","report_row_id":"not_applicable","weight":1},{"leg_id":"MAP.PAYROLL.RV.MKT.L02","view_id":"behaviour","report_row_id":"not_applicable","weight":1}]},{"mapping_id":"MAP.PAYROLL.RV.SUP","source_row_id":"PPL.RV","posting_owner":"People","stream":"CORPORATE","cost_centre":"SUP","vendor_id":"PAYROLL","tax_code":"NONE","cash_class":"operating","classification":{"recurrence":"recurring","commitment":"committed","behaviour":"fixed"},"legs":[{"leg_id":"MAP.PAYROLL.RV.SUP.L01","side":"debit","account_id":"GL.PEOPLE.RV","amount_component":"payroll_component"},{"leg_id":"MAP.PAYROLL.RV.SUP.L02","side":"credit","account_id":"GL.CASH","amount_component":"payroll_component"}],"report_allocations":[{"leg_id":"MAP.PAYROLL.RV.SUP.L01","view_id":"statement","report_row_id":"PNL.PEOPLE","weight":1},{"leg_id":"MAP.PAYROLL.RV.SUP.L01","view_id":"nature","report_row_id":"people","weight":1},{"leg_id":"MAP.PAYROLL.RV.SUP.L01","view_id":"function","report_row_id":"cost_of_revenue","weight":1},{"leg_id":"MAP.PAYROLL.RV.SUP.L01","view_id":"cost_centre","report_row_id":"SUP","weight":1},{"leg_id":"MAP.PAYROLL.RV.SUP.L01","view_id":"vendor","report_row_id":"PAYROLL","weight":1},{"leg_id":"MAP.PAYROLL.RV.SUP.L01","view_id":"recurrence","report_row_id":"recurring","weight":1},{"leg_id":"MAP.PAYROLL.RV.SUP.L01","view_id":"commitment","report_row_id":"committed","weight":1},{"leg_id":"MAP.PAYROLL.RV.SUP.L01","view_id":"behaviour","report_row_id":"fixed","weight":1},{"leg_id":"MAP.PAYROLL.RV.SUP.L02","view_id":"statement","report_row_id":"BS.CASH","weight":1},{"leg_id":"MAP.PAYROLL.RV.SUP.L02","view_id":"nature","report_row_id":"cash","weight":1},{"leg_id":"MAP.PAYROLL.RV.SUP.L02","view_id":"function","report_row_id":"balance_sheet","weight":1},{"leg_id":"MAP.PAYROLL.RV.SUP.L02","view_id":"cost_centre","report_row_id":"SUP","weight":1},{"leg_id":"MAP.PAYROLL.RV.SUP.L02","view_id":"vendor","report_row_id":"PAYROLL","weight":1},{"leg_id":"MAP.PAYROLL.RV.SUP.L02","view_id":"recurrence","report_row_id":"not_applicable","weight":1},{"leg_id":"MAP.PAYROLL.RV.SUP.L02","view_id":"commitment","report_row_id":"not_applicable","weight":1},{"leg_id":"MAP.PAYROLL.RV.SUP.L02","view_id":"behaviour","report_row_id":"not_applicable","weight":1}]},{"mapping_id":"MAP.PAYROLL.RV.FIN","source_row_id":"PPL.RV","posting_owner":"People","stream":"CORPORATE","cost_centre":"FIN","vendor_id":"PAYROLL","tax_code":"NONE","cash_class":"operating","classification":{"recurrence":"recurring","commitment":"committed","behaviour":"fixed"},"legs":[{"leg_id":"MAP.PAYROLL.RV.FIN.L01","side":"debit","account_id":"GL.PEOPLE.RV","amount_component":"payroll_component"},{"leg_id":"MAP.PAYROLL.RV.FIN.L02","side":"credit","account_id":"GL.CASH","amount_component":"payroll_component"}],"report_allocations":[{"leg_id":"MAP.PAYROLL.RV.FIN.L01","view_id":"statement","report_row_id":"PNL.PEOPLE","weight":1},{"leg_id":"MAP.PAYROLL.RV.FIN.L01","view_id":"nature","report_row_id":"people","weight":1},{"leg_id":"MAP.PAYROLL.RV.FIN.L01","view_id":"function","report_row_id":"general_admin","weight":1},{"leg_id":"MAP.PAYROLL.RV.FIN.L01","view_id":"cost_centre","report_row_id":"FIN","weight":1},{"leg_id":"MAP.PAYROLL.RV.FIN.L01","view_id":"vendor","report_row_id":"PAYROLL","weight":1},{"leg_id":"MAP.PAYROLL.RV.FIN.L01","view_id":"recurrence","report_row_id":"recurring","weight":1},{"leg_id":"MAP.PAYROLL.RV.FIN.L01","view_id":"commitment","report_row_id":"committed","weight":1},{"leg_id":"MAP.PAYROLL.RV.FIN.L01","view_id":"behaviour","report_row_id":"fixed","weight":1},{"leg_id":"MAP.PAYROLL.RV.FIN.L02","view_id":"statement","report_row_id":"BS.CASH","weight":1},{"leg_id":"MAP.PAYROLL.RV.FIN.L02","view_id":"nature","report_row_id":"cash","weight":1},{"leg_id":"MAP.PAYROLL.RV.FIN.L02","view_id":"function","report_row_id":"balance_sheet","weight":1},{"leg_id":"MAP.PAYROLL.RV.FIN.L02","view_id":"cost_centre","report_row_id":"FIN","weight":1},{"leg_id":"MAP.PAYROLL.RV.FIN.L02","view_id":"vendor","report_row_id":"PAYROLL","weight":1},{"leg_id":"MAP.PAYROLL.RV.FIN.L02","view_id":"recurrence","report_row_id":"not_applicable","weight":1},{"leg_id":"MAP.PAYROLL.RV.FIN.L02","view_id":"commitment","report_row_id":"not_applicable","weight":1},{"leg_id":"MAP.PAYROLL.RV.FIN.L02","view_id":"behaviour","report_row_id":"not_applicable","weight":1}]},{"mapping_id":"MAP.PAYROLL.RV.SALES","source_row_id":"PPL.RV","posting_owner":"People","stream":"CORPORATE","cost_centre":"SALES","vendor_id":"PAYROLL","tax_code":"NONE","cash_class":"operating","classification":{"recurrence":"recurring","commitment":"committed","behaviour":"fixed"},"legs":[{"leg_id":"MAP.PAYROLL.RV.SALES.L01","side":"debit","account_id":"GL.PEOPLE.RV","amount_component":"payroll_component"},{"leg_id":"MAP.PAYROLL.RV.SALES.L02","side":"credit","account_id":"GL.CASH","amount_component":"payroll_component"}],"report_allocations":[{"leg_id":"MAP.PAYROLL.RV.SALES.L01","view_id":"statement","report_row_id":"PNL.PEOPLE","weight":1},{"leg_id":"MAP.PAYROLL.RV.SALES.L01","view_id":"nature","report_row_id":"people","weight":1},{"leg_id":"MAP.PAYROLL.RV.SALES.L01","view_id":"function","report_row_id":"sales_marketing","weight":1},{"leg_id":"MAP.PAYROLL.RV.SALES.L01","view_id":"cost_centre","report_row_id":"SALES","weight":1},{"leg_id":"MAP.PAYROLL.RV.SALES.L01","view_id":"vendor","report_row_id":"PAYROLL","weight":1},{"leg_id":"MAP.PAYROLL.RV.SALES.L01","view_id":"recurrence","report_row_id":"recurring","weight":1},{"leg_id":"MAP.PAYROLL.RV.SALES.L01","view_id":"commitment","report_row_id":"committed","weight":1},{"leg_id":"MAP.PAYROLL.RV.SALES.L01","view_id":"behaviour","report_row_id":"fixed","weight":1},{"leg_id":"MAP.PAYROLL.RV.SALES.L02","view_id":"statement","report_row_id":"BS.CASH","weight":1},{"leg_id":"MAP.PAYROLL.RV.SALES.L02","view_id":"nature","report_row_id":"cash","weight":1},{"leg_id":"MAP.PAYROLL.RV.SALES.L02","view_id":"function","report_row_id":"balance_sheet","weight":1},{"leg_id":"MAP.PAYROLL.RV.SALES.L02","view_id":"cost_centre","report_row_id":"SALES","weight":1},{"leg_id":"MAP.PAYROLL.RV.SALES.L02","view_id":"vendor","report_row_id":"PAYROLL","weight":1},{"leg_id":"MAP.PAYROLL.RV.SALES.L02","view_id":"recurrence","report_row_id":"not_applicable","weight":1},{"leg_id":"MAP.PAYROLL.RV.SALES.L02","view_id":"commitment","report_row_id":"not_applicable","weight":1},{"leg_id":"MAP.PAYROLL.RV.SALES.L02","view_id":"behaviour","report_row_id":"not_applicable","weight":1}]},{"mapping_id":"MAP.PAYROLL.AV.MGMT","source_row_id":"PPL.AV","posting_owner":"People","stream":"CORPORATE","cost_centre":"MGMT","vendor_id":"PAYROLL","tax_code":"NONE","cash_class":"operating","classification":{"recurrence":"recurring","commitment":"committed","behaviour":"fixed"},"legs":[{"leg_id":"MAP.PAYROLL.AV.MGMT.L01","side":"debit","account_id":"GL.PEOPLE.AV","amount_component":"payroll_component"},{"leg_id":"MAP.PAYROLL.AV.MGMT.L02","side":"credit","account_id":"GL.CASH","amount_component":"payroll_component"}],"report_allocations":[{"leg_id":"MAP.PAYROLL.AV.MGMT.L01","view_id":"statement","report_row_id":"PNL.PEOPLE","weight":1},{"leg_id":"MAP.PAYROLL.AV.MGMT.L01","view_id":"nature","report_row_id":"people","weight":1},{"leg_id":"MAP.PAYROLL.AV.MGMT.L01","view_id":"function","report_row_id":"general_admin","weight":1},{"leg_id":"MAP.PAYROLL.AV.MGMT.L01","view_id":"cost_centre","report_row_id":"MGMT","weight":1},{"leg_id":"MAP.PAYROLL.AV.MGMT.L01","view_id":"vendor","report_row_id":"PAYROLL","weight":1},{"leg_id":"MAP.PAYROLL.AV.MGMT.L01","view_id":"recurrence","report_row_id":"recurring","weight":1},{"leg_id":"MAP.PAYROLL.AV.MGMT.L01","view_id":"commitment","report_row_id":"committed","weight":1},{"leg_id":"MAP.PAYROLL.AV.MGMT.L01","view_id":"behaviour","report_row_id":"fixed","weight":1},{"leg_id":"MAP.PAYROLL.AV.MGMT.L02","view_id":"statement","report_row_id":"BS.CASH","weight":1},{"leg_id":"MAP.PAYROLL.AV.MGMT.L02","view_id":"nature","report_row_id":"cash","weight":1},{"leg_id":"MAP.PAYROLL.AV.MGMT.L02","view_id":"function","report_row_id":"balance_sheet","weight":1},{"leg_id":"MAP.PAYROLL.AV.MGMT.L02","view_id":"cost_centre","report_row_id":"MGMT","weight":1},{"leg_id":"MAP.PAYROLL.AV.MGMT.L02","view_id":"vendor","report_row_id":"PAYROLL","weight":1},{"leg_id":"MAP.PAYROLL.AV.MGMT.L02","view_id":"recurrence","report_row_id":"not_applicable","weight":1},{"leg_id":"MAP.PAYROLL.AV.MGMT.L02","view_id":"commitment","report_row_id":"not_applicable","weight":1},{"leg_id":"MAP.PAYROLL.AV.MGMT.L02","view_id":"behaviour","report_row_id":"not_applicable","weight":1}]},{"mapping_id":"MAP.PAYROLL.AV.ENG","source_row_id":"PPL.AV","posting_owner":"People","stream":"CORPORATE","cost_centre":"ENG","vendor_id":"PAYROLL","tax_code":"NONE","cash_class":"operating","classification":{"recurrence":"recurring","commitment":"committed","behaviour":"fixed"},"legs":[{"leg_id":"MAP.PAYROLL.AV.ENG.L01","side":"debit","account_id":"GL.PEOPLE.AV","amount_component":"payroll_component"},{"leg_id":"MAP.PAYROLL.AV.ENG.L02","side":"credit","account_id":"GL.CASH","amount_component":"payroll_component"}],"report_allocations":[{"leg_id":"MAP.PAYROLL.AV.ENG.L01","view_id":"statement","report_row_id":"PNL.PEOPLE","weight":1},{"leg_id":"MAP.PAYROLL.AV.ENG.L01","view_id":"nature","report_row_id":"people","weight":1},{"leg_id":"MAP.PAYROLL.AV.ENG.L01","view_id":"function","report_row_id":"research_development","weight":1},{"leg_id":"MAP.PAYROLL.AV.ENG.L01","view_id":"cost_centre","report_row_id":"ENG","weight":1},{"leg_id":"MAP.PAYROLL.AV.ENG.L01","view_id":"vendor","report_row_id":"PAYROLL","weight":1},{"leg_id":"MAP.PAYROLL.AV.ENG.L01","view_id":"recurrence","report_row_id":"recurring","weight":1},{"leg_id":"MAP.PAYROLL.AV.ENG.L01","view_id":"commitment","report_row_id":"committed","weight":1},{"leg_id":"MAP.PAYROLL.AV.ENG.L01","view_id":"behaviour","report_row_id":"fixed","weight":1},{"leg_id":"MAP.PAYROLL.AV.ENG.L02","view_id":"statement","report_row_id":"BS.CASH","weight":1},{"leg_id":"MAP.PAYROLL.AV.ENG.L02","view_id":"nature","report_row_id":"cash","weight":1},{"leg_id":"MAP.PAYROLL.AV.ENG.L02","view_id":"function","report_row_id":"balance_sheet","weight":1},{"leg_id":"MAP.PAYROLL.AV.ENG.L02","view_id":"cost_centre","report_row_id":"ENG","weight":1},{"leg_id":"MAP.PAYROLL.AV.ENG.L02","view_id":"vendor","report_row_id":"PAYROLL","weight":1},{"leg_id":"MAP.PAYROLL.AV.ENG.L02","view_id":"recurrence","report_row_id":"not_applicable","weight":1},{"leg_id":"MAP.PAYROLL.AV.ENG.L02","view_id":"commitment","report_row_id":"not_applicable","weight":1},{"leg_id":"MAP.PAYROLL.AV.ENG.L02","view_id":"behaviour","report_row_id":"not_applicable","weight":1}]},{"mapping_id":"MAP.PAYROLL.AV.COMP","source_row_id":"PPL.AV","posting_owner":"People","stream":"CORPORATE","cost_centre":"COMP","vendor_id":"PAYROLL","tax_code":"NONE","cash_class":"operating","classification":{"recurrence":"recurring","commitment":"committed","behaviour":"fixed"},"legs":[{"leg_id":"MAP.PAYROLL.AV.COMP.L01","side":"debit","account_id":"GL.PEOPLE.AV","amount_component":"payroll_component"},{"leg_id":"MAP.PAYROLL.AV.COMP.L02","side":"credit","account_id":"GL.CASH","amount_component":"payroll_component"}],"report_allocations":[{"leg_id":"MAP.PAYROLL.AV.COMP.L01","view_id":"statement","report_row_id":"PNL.PEOPLE","weight":1},{"leg_id":"MAP.PAYROLL.AV.COMP.L01","view_id":"nature","report_row_id":"people","weight":1},{"leg_id":"MAP.PAYROLL.AV.COMP.L01","view_id":"function","report_row_id":"general_admin","weight":1},{"leg_id":"MAP.PAYROLL.AV.COMP.L01","view_id":"cost_centre","report_row_id":"COMP","weight":1},{"leg_id":"MAP.PAYROLL.AV.COMP.L01","view_id":"vendor","report_row_id":"PAYROLL","weight":1},{"leg_id":"MAP.PAYROLL.AV.COMP.L01","view_id":"recurrence","report_row_id":"recurring","weight":1},{"leg_id":"MAP.PAYROLL.AV.COMP.L01","view_id":"commitment","report_row_id":"committed","weight":1},{"leg_id":"MAP.PAYROLL.AV.COMP.L01","view_id":"behaviour","report_row_id":"fixed","weight":1},{"leg_id":"MAP.PAYROLL.AV.COMP.L02","view_id":"statement","report_row_id":"BS.CASH","weight":1},{"leg_id":"MAP.PAYROLL.AV.COMP.L02","view_id":"nature","report_row_id":"cash","weight":1},{"leg_id":"MAP.PAYROLL.AV.COMP.L02","view_id":"function","report_row_id":"balance_sheet","weight":1},{"leg_id":"MAP.PAYROLL.AV.COMP.L02","view_id":"cost_centre","report_row_id":"COMP","weight":1},{"leg_id":"MAP.PAYROLL.AV.COMP.L02","view_id":"vendor","report_row_id":"PAYROLL","weight":1},{"leg_id":"MAP.PAYROLL.AV.COMP.L02","view_id":"recurrence","report_row_id":"not_applicable","weight":1},{"leg_id":"MAP.PAYROLL.AV.COMP.L02","view_id":"commitment","report_row_id":"not_applicable","weight":1},{"leg_id":"MAP.PAYROLL.AV.COMP.L02","view_id":"behaviour","report_row_id":"not_applicable","weight":1}]},{"mapping_id":"MAP.PAYROLL.AV.PROD","source_row_id":"PPL.AV","posting_owner":"People","stream":"CORPORATE","cost_centre":"PROD","vendor_id":"PAYROLL","tax_code":"NONE","cash_class":"operating","classification":{"recurrence":"recurring","commitment":"committed","behaviour":"fixed"},"legs":[{"leg_id":"MAP.PAYROLL.AV.PROD.L01","side":"debit","account_id":"GL.PEOPLE.AV","amount_component":"payroll_component"},{"leg_id":"MAP.PAYROLL.AV.PROD.L02","side":"credit","account_id":"GL.CASH","amount_component":"payroll_component"}],"report_allocations":[{"leg_id":"MAP.PAYROLL.AV.PROD.L01","view_id":"statement","report_row_id":"PNL.PEOPLE","weight":1},{"leg_id":"MAP.PAYROLL.AV.PROD.L01","view_id":"nature","report_row_id":"people","weight":1},{"leg_id":"MAP.PAYROLL.AV.PROD.L01","view_id":"function","report_row_id":"research_development","weight":1},{"leg_id":"MAP.PAYROLL.AV.PROD.L01","view_id":"cost_centre","report_row_id":"PROD","weight":1},{"leg_id":"MAP.PAYROLL.AV.PROD.L01","view_id":"vendor","report_row_id":"PAYROLL","weight":1},{"leg_id":"MAP.PAYROLL.AV.PROD.L01","view_id":"recurrence","report_row_id":"recurring","weight":1},{"leg_id":"MAP.PAYROLL.AV.PROD.L01","view_id":"commitment","report_row_id":"committed","weight":1},{"leg_id":"MAP.PAYROLL.AV.PROD.L01","view_id":"behaviour","report_row_id":"fixed","weight":1},{"leg_id":"MAP.PAYROLL.AV.PROD.L02","view_id":"statement","report_row_id":"BS.CASH","weight":1},{"leg_id":"MAP.PAYROLL.AV.PROD.L02","view_id":"nature","report_row_id":"cash","weight":1},{"leg_id":"MAP.PAYROLL.AV.PROD.L02","view_id":"function","report_row_id":"balance_sheet","weight":1},{"leg_id":"MAP.PAYROLL.AV.PROD.L02","view_id":"cost_centre","report_row_id":"PROD","weight":1},{"leg_id":"MAP.PAYROLL.AV.PROD.L02","view_id":"vendor","report_row_id":"PAYROLL","weight":1},{"leg_id":"MAP.PAYROLL.AV.PROD.L02","view_id":"recurrence","report_row_id":"not_applicable","weight":1},{"leg_id":"MAP.PAYROLL.AV.PROD.L02","view_id":"commitment","report_row_id":"not_applicable","weight":1},{"leg_id":"MAP.PAYROLL.AV.PROD.L02","view_id":"behaviour","report_row_id":"not_applicable","weight":1}]},{"mapping_id":"MAP.PAYROLL.AV.MKT","source_row_id":"PPL.AV","posting_owner":"People","stream":"CORPORATE","cost_centre":"MKT","vendor_id":"PAYROLL","tax_code":"NONE","cash_class":"operating","classification":{"recurrence":"recurring","commitment":"committed","behaviour":"fixed"},"legs":[{"leg_id":"MAP.PAYROLL.AV.MKT.L01","side":"debit","account_id":"GL.PEOPLE.AV","amount_component":"payroll_component"},{"leg_id":"MAP.PAYROLL.AV.MKT.L02","side":"credit","account_id":"GL.CASH","amount_component":"payroll_component"}],"report_allocations":[{"leg_id":"MAP.PAYROLL.AV.MKT.L01","view_id":"statement","report_row_id":"PNL.PEOPLE","weight":1},{"leg_id":"MAP.PAYROLL.AV.MKT.L01","view_id":"nature","report_row_id":"people","weight":1},{"leg_id":"MAP.PAYROLL.AV.MKT.L01","view_id":"function","report_row_id":"sales_marketing","weight":1},{"leg_id":"MAP.PAYROLL.AV.MKT.L01","view_id":"cost_centre","report_row_id":"MKT","weight":1},{"leg_id":"MAP.PAYROLL.AV.MKT.L01","view_id":"vendor","report_row_id":"PAYROLL","weight":1},{"leg_id":"MAP.PAYROLL.AV.MKT.L01","view_id":"recurrence","report_row_id":"recurring","weight":1},{"leg_id":"MAP.PAYROLL.AV.MKT.L01","view_id":"commitment","report_row_id":"committed","weight":1},{"leg_id":"MAP.PAYROLL.AV.MKT.L01","view_id":"behaviour","report_row_id":"fixed","weight":1},{"leg_id":"MAP.PAYROLL.AV.MKT.L02","view_id":"statement","report_row_id":"BS.CASH","weight":1},{"leg_id":"MAP.PAYROLL.AV.MKT.L02","view_id":"nature","report_row_id":"cash","weight":1},{"leg_id":"MAP.PAYROLL.AV.MKT.L02","view_id":"function","report_row_id":"balance_sheet","weight":1},{"leg_id":"MAP.PAYROLL.AV.MKT.L02","view_id":"cost_centre","report_row_id":"MKT","weight":1},{"leg_id":"MAP.PAYROLL.AV.MKT.L02","view_id":"vendor","report_row_id":"PAYROLL","weight":1},{"leg_id":"MAP.PAYROLL.AV.MKT.L02","view_id":"recurrence","report_row_id":"not_applicable","weight":1},{"leg_id":"MAP.PAYROLL.AV.MKT.L02","view_id":"commitment","report_row_id":"not_applicable","weight":1},{"leg_id":"MAP.PAYROLL.AV.MKT.L02","view_id":"behaviour","report_row_id":"not_applicable","weight":1}]},{"mapping_id":"MAP.PAYROLL.AV.SUP","source_row_id":"PPL.AV","posting_owner":"People","stream":"CORPORATE","cost_centre":"SUP","vendor_id":"PAYROLL","tax_code":"NONE","cash_class":"operating","classification":{"recurrence":"recurring","commitment":"committed","behaviour":"fixed"},"legs":[{"leg_id":"MAP.PAYROLL.AV.SUP.L01","side":"debit","account_id":"GL.PEOPLE.AV","amount_component":"payroll_component"},{"leg_id":"MAP.PAYROLL.AV.SUP.L02","side":"credit","account_id":"GL.CASH","amount_component":"payroll_component"}],"report_allocations":[{"leg_id":"MAP.PAYROLL.AV.SUP.L01","view_id":"statement","report_row_id":"PNL.PEOPLE","weight":1},{"leg_id":"MAP.PAYROLL.AV.SUP.L01","view_id":"nature","report_row_id":"people","weight":1},{"leg_id":"MAP.PAYROLL.AV.SUP.L01","view_id":"function","report_row_id":"cost_of_revenue","weight":1},{"leg_id":"MAP.PAYROLL.AV.SUP.L01","view_id":"cost_centre","report_row_id":"SUP","weight":1},{"leg_id":"MAP.PAYROLL.AV.SUP.L01","view_id":"vendor","report_row_id":"PAYROLL","weight":1},{"leg_id":"MAP.PAYROLL.AV.SUP.L01","view_id":"recurrence","report_row_id":"recurring","weight":1},{"leg_id":"MAP.PAYROLL.AV.SUP.L01","view_id":"commitment","report_row_id":"committed","weight":1},{"leg_id":"MAP.PAYROLL.AV.SUP.L01","view_id":"behaviour","report_row_id":"fixed","weight":1},{"leg_id":"MAP.PAYROLL.AV.SUP.L02","view_id":"statement","report_row_id":"BS.CASH","weight":1},{"leg_id":"MAP.PAYROLL.AV.SUP.L02","view_id":"nature","report_row_id":"cash","weight":1},{"leg_id":"MAP.PAYROLL.AV.SUP.L02","view_id":"function","report_row_id":"balance_sheet","weight":1},{"leg_id":"MAP.PAYROLL.AV.SUP.L02","view_id":"cost_centre","report_row_id":"SUP","weight":1},{"leg_id":"MAP.PAYROLL.AV.SUP.L02","view_id":"vendor","report_row_id":"PAYROLL","weight":1},{"leg_id":"MAP.PAYROLL.AV.SUP.L02","view_id":"recurrence","report_row_id":"not_applicable","weight":1},{"leg_id":"MAP.PAYROLL.AV.SUP.L02","view_id":"commitment","report_row_id":"not_applicable","weight":1},{"leg_id":"MAP.PAYROLL.AV.SUP.L02","view_id":"behaviour","report_row_id":"not_applicable","weight":1}]},{"mapping_id":"MAP.PAYROLL.AV.FIN","source_row_id":"PPL.AV","posting_owner":"People","stream":"CORPORATE","cost_centre":"FIN","vendor_id":"PAYROLL","tax_code":"NONE","cash_class":"operating","classification":{"recurrence":"recurring","commitment":"committed","behaviour":"fixed"},"legs":[{"leg_id":"MAP.PAYROLL.AV.FIN.L01","side":"debit","account_id":"GL.PEOPLE.AV","amount_component":"payroll_component"},{"leg_id":"MAP.PAYROLL.AV.FIN.L02","side":"credit","account_id":"GL.CASH","amount_component":"payroll_component"}],"report_allocations":[{"leg_id":"MAP.PAYROLL.AV.FIN.L01","view_id":"statement","report_row_id":"PNL.PEOPLE","weight":1},{"leg_id":"MAP.PAYROLL.AV.FIN.L01","view_id":"nature","report_row_id":"people","weight":1},{"leg_id":"MAP.PAYROLL.AV.FIN.L01","view_id":"function","report_row_id":"general_admin","weight":1},{"leg_id":"MAP.PAYROLL.AV.FIN.L01","view_id":"cost_centre","report_row_id":"FIN","weight":1},{"leg_id":"MAP.PAYROLL.AV.FIN.L01","view_id":"vendor","report_row_id":"PAYROLL","weight":1},{"leg_id":"MAP.PAYROLL.AV.FIN.L01","view_id":"recurrence","report_row_id":"recurring","weight":1},{"leg_id":"MAP.PAYROLL.AV.FIN.L01","view_id":"commitment","report_row_id":"committed","weight":1},{"leg_id":"MAP.PAYROLL.AV.FIN.L01","view_id":"behaviour","report_row_id":"fixed","weight":1},{"leg_id":"MAP.PAYROLL.AV.FIN.L02","view_id":"statement","report_row_id":"BS.CASH","weight":1},{"leg_id":"MAP.PAYROLL.AV.FIN.L02","view_id":"nature","report_row_id":"cash","weight":1},{"leg_id":"MAP.PAYROLL.AV.FIN.L02","view_id":"function","report_row_id":"balance_sheet","weight":1},{"leg_id":"MAP.PAYROLL.AV.FIN.L02","view_id":"cost_centre","report_row_id":"FIN","weight":1},{"leg_id":"MAP.PAYROLL.AV.FIN.L02","view_id":"vendor","report_row_id":"PAYROLL","weight":1},{"leg_id":"MAP.PAYROLL.AV.FIN.L02","view_id":"recurrence","report_row_id":"not_applicable","weight":1},{"leg_id":"MAP.PAYROLL.AV.FIN.L02","view_id":"commitment","report_row_id":"not_applicable","weight":1},{"leg_id":"MAP.PAYROLL.AV.FIN.L02","view_id":"behaviour","report_row_id":"not_applicable","weight":1}]},{"mapping_id":"MAP.PAYROLL.AV.SALES","source_row_id":"PPL.AV","posting_owner":"People","stream":"CORPORATE","cost_centre":"SALES","vendor_id":"PAYROLL","tax_code":"NONE","cash_class":"operating","classification":{"recurrence":"recurring","commitment":"committed","behaviour":"fixed"},"legs":[{"leg_id":"MAP.PAYROLL.AV.SALES.L01","side":"debit","account_id":"GL.PEOPLE.AV","amount_component":"payroll_component"},{"leg_id":"MAP.PAYROLL.AV.SALES.L02","side":"credit","account_id":"GL.CASH","amount_component":"payroll_component"}],"report_allocations":[{"leg_id":"MAP.PAYROLL.AV.SALES.L01","view_id":"statement","report_row_id":"PNL.PEOPLE","weight":1},{"leg_id":"MAP.PAYROLL.AV.SALES.L01","view_id":"nature","report_row_id":"people","weight":1},{"leg_id":"MAP.PAYROLL.AV.SALES.L01","view_id":"function","report_row_id":"sales_marketing","weight":1},{"leg_id":"MAP.PAYROLL.AV.SALES.L01","view_id":"cost_centre","report_row_id":"SALES","weight":1},{"leg_id":"MAP.PAYROLL.AV.SALES.L01","view_id":"vendor","report_row_id":"PAYROLL","weight":1},{"leg_id":"MAP.PAYROLL.AV.SALES.L01","view_id":"recurrence","report_row_id":"recurring","weight":1},{"leg_id":"MAP.PAYROLL.AV.SALES.L01","view_id":"commitment","report_row_id":"committed","weight":1},{"leg_id":"MAP.PAYROLL.AV.SALES.L01","view_id":"behaviour","report_row_id":"fixed","weight":1},{"leg_id":"MAP.PAYROLL.AV.SALES.L02","view_id":"statement","report_row_id":"BS.CASH","weight":1},{"leg_id":"MAP.PAYROLL.AV.SALES.L02","view_id":"nature","report_row_id":"cash","weight":1},{"leg_id":"MAP.PAYROLL.AV.SALES.L02","view_id":"function","report_row_id":"balance_sheet","weight":1},{"leg_id":"MAP.PAYROLL.AV.SALES.L02","view_id":"cost_centre","report_row_id":"SALES","weight":1},{"leg_id":"MAP.PAYROLL.AV.SALES.L02","view_id":"vendor","report_row_id":"PAYROLL","weight":1},{"leg_id":"MAP.PAYROLL.AV.SALES.L02","view_id":"recurrence","report_row_id":"not_applicable","weight":1},{"leg_id":"MAP.PAYROLL.AV.SALES.L02","view_id":"commitment","report_row_id":"not_applicable","weight":1},{"leg_id":"MAP.PAYROLL.AV.SALES.L02","view_id":"behaviour","report_row_id":"not_applicable","weight":1}]},{"mapping_id":"MAP.PAYROLL.KV.MGMT","source_row_id":"PPL.KV","posting_owner":"People","stream":"CORPORATE","cost_centre":"MGMT","vendor_id":"PAYROLL","tax_code":"NONE","cash_class":"operating","classification":{"recurrence":"recurring","commitment":"committed","behaviour":"fixed"},"legs":[{"leg_id":"MAP.PAYROLL.KV.MGMT.L01","side":"debit","account_id":"GL.PEOPLE.KV","amount_component":"payroll_component"},{"leg_id":"MAP.PAYROLL.KV.MGMT.L02","side":"credit","account_id":"GL.CASH","amount_component":"payroll_component"}],"report_allocations":[{"leg_id":"MAP.PAYROLL.KV.MGMT.L01","view_id":"statement","report_row_id":"PNL.PEOPLE","weight":1},{"leg_id":"MAP.PAYROLL.KV.MGMT.L01","view_id":"nature","report_row_id":"people","weight":1},{"leg_id":"MAP.PAYROLL.KV.MGMT.L01","view_id":"function","report_row_id":"general_admin","weight":1},{"leg_id":"MAP.PAYROLL.KV.MGMT.L01","view_id":"cost_centre","report_row_id":"MGMT","weight":1},{"leg_id":"MAP.PAYROLL.KV.MGMT.L01","view_id":"vendor","report_row_id":"PAYROLL","weight":1},{"leg_id":"MAP.PAYROLL.KV.MGMT.L01","view_id":"recurrence","report_row_id":"recurring","weight":1},{"leg_id":"MAP.PAYROLL.KV.MGMT.L01","view_id":"commitment","report_row_id":"committed","weight":1},{"leg_id":"MAP.PAYROLL.KV.MGMT.L01","view_id":"behaviour","report_row_id":"fixed","weight":1},{"leg_id":"MAP.PAYROLL.KV.MGMT.L02","view_id":"statement","report_row_id":"BS.CASH","weight":1},{"leg_id":"MAP.PAYROLL.KV.MGMT.L02","view_id":"nature","report_row_id":"cash","weight":1},{"leg_id":"MAP.PAYROLL.KV.MGMT.L02","view_id":"function","report_row_id":"balance_sheet","weight":1},{"leg_id":"MAP.PAYROLL.KV.MGMT.L02","view_id":"cost_centre","report_row_id":"MGMT","weight":1},{"leg_id":"MAP.PAYROLL.KV.MGMT.L02","view_id":"vendor","report_row_id":"PAYROLL","weight":1},{"leg_id":"MAP.PAYROLL.KV.MGMT.L02","view_id":"recurrence","report_row_id":"not_applicable","weight":1},{"leg_id":"MAP.PAYROLL.KV.MGMT.L02","view_id":"commitment","report_row_id":"not_applicable","weight":1},{"leg_id":"MAP.PAYROLL.KV.MGMT.L02","view_id":"behaviour","report_row_id":"not_applicable","weight":1}]},{"mapping_id":"MAP.PAYROLL.KV.ENG","source_row_id":"PPL.KV","posting_owner":"People","stream":"CORPORATE","cost_centre":"ENG","vendor_id":"PAYROLL","tax_code":"NONE","cash_class":"operating","classification":{"recurrence":"recurring","commitment":"committed","behaviour":"fixed"},"legs":[{"leg_id":"MAP.PAYROLL.KV.ENG.L01","side":"debit","account_id":"GL.PEOPLE.KV","amount_component":"payroll_component"},{"leg_id":"MAP.PAYROLL.KV.ENG.L02","side":"credit","account_id":"GL.CASH","amount_component":"payroll_component"}],"report_allocations":[{"leg_id":"MAP.PAYROLL.KV.ENG.L01","view_id":"statement","report_row_id":"PNL.PEOPLE","weight":1},{"leg_id":"MAP.PAYROLL.KV.ENG.L01","view_id":"nature","report_row_id":"people","weight":1},{"leg_id":"MAP.PAYROLL.KV.ENG.L01","view_id":"function","report_row_id":"research_development","weight":1},{"leg_id":"MAP.PAYROLL.KV.ENG.L01","view_id":"cost_centre","report_row_id":"ENG","weight":1},{"leg_id":"MAP.PAYROLL.KV.ENG.L01","view_id":"vendor","report_row_id":"PAYROLL","weight":1},{"leg_id":"MAP.PAYROLL.KV.ENG.L01","view_id":"recurrence","report_row_id":"recurring","weight":1},{"leg_id":"MAP.PAYROLL.KV.ENG.L01","view_id":"commitment","report_row_id":"committed","weight":1},{"leg_id":"MAP.PAYROLL.KV.ENG.L01","view_id":"behaviour","report_row_id":"fixed","weight":1},{"leg_id":"MAP.PAYROLL.KV.ENG.L02","view_id":"statement","report_row_id":"BS.CASH","weight":1},{"leg_id":"MAP.PAYROLL.KV.ENG.L02","view_id":"nature","report_row_id":"cash","weight":1},{"leg_id":"MAP.PAYROLL.KV.ENG.L02","view_id":"function","report_row_id":"balance_sheet","weight":1},{"leg_id":"MAP.PAYROLL.KV.ENG.L02","view_id":"cost_centre","report_row_id":"ENG","weight":1},{"leg_id":"MAP.PAYROLL.KV.ENG.L02","view_id":"vendor","report_row_id":"PAYROLL","weight":1},{"leg_id":"MAP.PAYROLL.KV.ENG.L02","view_id":"recurrence","report_row_id":"not_applicable","weight":1},{"leg_id":"MAP.PAYROLL.KV.ENG.L02","view_id":"commitment","report_row_id":"not_applicable","weight":1},{"leg_id":"MAP.PAYROLL.KV.ENG.L02","view_id":"behaviour","report_row_id":"not_applicable","weight":1}]},{"mapping_id":"MAP.PAYROLL.KV.COMP","source_row_id":"PPL.KV","posting_owner":"People","stream":"CORPORATE","cost_centre":"COMP","vendor_id":"PAYROLL","tax_code":"NONE","cash_class":"operating","classification":{"recurrence":"recurring","commitment":"committed","behaviour":"fixed"},"legs":[{"leg_id":"MAP.PAYROLL.KV.COMP.L01","side":"debit","account_id":"GL.PEOPLE.KV","amount_component":"payroll_component"},{"leg_id":"MAP.PAYROLL.KV.COMP.L02","side":"credit","account_id":"GL.CASH","amount_component":"payroll_component"}],"report_allocations":[{"leg_id":"MAP.PAYROLL.KV.COMP.L01","view_id":"statement","report_row_id":"PNL.PEOPLE","weight":1},{"leg_id":"MAP.PAYROLL.KV.COMP.L01","view_id":"nature","report_row_id":"people","weight":1},{"leg_id":"MAP.PAYROLL.KV.COMP.L01","view_id":"function","report_row_id":"general_admin","weight":1},{"leg_id":"MAP.PAYROLL.KV.COMP.L01","view_id":"cost_centre","report_row_id":"COMP","weight":1},{"leg_id":"MAP.PAYROLL.KV.COMP.L01","view_id":"vendor","report_row_id":"PAYROLL","weight":1},{"leg_id":"MAP.PAYROLL.KV.COMP.L01","view_id":"recurrence","report_row_id":"recurring","weight":1},{"leg_id":"MAP.PAYROLL.KV.COMP.L01","view_id":"commitment","report_row_id":"committed","weight":1},{"leg_id":"MAP.PAYROLL.KV.COMP.L01","view_id":"behaviour","report_row_id":"fixed","weight":1},{"leg_id":"MAP.PAYROLL.KV.COMP.L02","view_id":"statement","report_row_id":"BS.CASH","weight":1},{"leg_id":"MAP.PAYROLL.KV.COMP.L02","view_id":"nature","report_row_id":"cash","weight":1},{"leg_id":"MAP.PAYROLL.KV.COMP.L02","view_id":"function","report_row_id":"balance_sheet","weight":1},{"leg_id":"MAP.PAYROLL.KV.COMP.L02","view_id":"cost_centre","report_row_id":"COMP","weight":1},{"leg_id":"MAP.PAYROLL.KV.COMP.L02","view_id":"vendor","report_row_id":"PAYROLL","weight":1},{"leg_id":"MAP.PAYROLL.KV.COMP.L02","view_id":"recurrence","report_row_id":"not_applicable","weight":1},{"leg_id":"MAP.PAYROLL.KV.COMP.L02","view_id":"commitment","report_row_id":"not_applicable","weight":1},{"leg_id":"MAP.PAYROLL.KV.COMP.L02","view_id":"behaviour","report_row_id":"not_applicable","weight":1}]},{"mapping_id":"MAP.PAYROLL.KV.PROD","source_row_id":"PPL.KV","posting_owner":"People","stream":"CORPORATE","cost_centre":"PROD","vendor_id":"PAYROLL","tax_code":"NONE","cash_class":"operating","classification":{"recurrence":"recurring","commitment":"committed","behaviour":"fixed"},"legs":[{"leg_id":"MAP.PAYROLL.KV.PROD.L01","side":"debit","account_id":"GL.PEOPLE.KV","amount_component":"payroll_component"},{"leg_id":"MAP.PAYROLL.KV.PROD.L02","side":"credit","account_id":"GL.CASH","amount_component":"payroll_component"}],"report_allocations":[{"leg_id":"MAP.PAYROLL.KV.PROD.L01","view_id":"statement","report_row_id":"PNL.PEOPLE","weight":1},{"leg_id":"MAP.PAYROLL.KV.PROD.L01","view_id":"nature","report_row_id":"people","weight":1},{"leg_id":"MAP.PAYROLL.KV.PROD.L01","view_id":"function","report_row_id":"research_development","weight":1},{"leg_id":"MAP.PAYROLL.KV.PROD.L01","view_id":"cost_centre","report_row_id":"PROD","weight":1},{"leg_id":"MAP.PAYROLL.KV.PROD.L01","view_id":"vendor","report_row_id":"PAYROLL","weight":1},{"leg_id":"MAP.PAYROLL.KV.PROD.L01","view_id":"recurrence","report_row_id":"recurring","weight":1},{"leg_id":"MAP.PAYROLL.KV.PROD.L01","view_id":"commitment","report_row_id":"committed","weight":1},{"leg_id":"MAP.PAYROLL.KV.PROD.L01","view_id":"behaviour","report_row_id":"fixed","weight":1},{"leg_id":"MAP.PAYROLL.KV.PROD.L02","view_id":"statement","report_row_id":"BS.CASH","weight":1},{"leg_id":"MAP.PAYROLL.KV.PROD.L02","view_id":"nature","report_row_id":"cash","weight":1},{"leg_id":"MAP.PAYROLL.KV.PROD.L02","view_id":"function","report_row_id":"balance_sheet","weight":1},{"leg_id":"MAP.PAYROLL.KV.PROD.L02","view_id":"cost_centre","report_row_id":"PROD","weight":1},{"leg_id":"MAP.PAYROLL.KV.PROD.L02","view_id":"vendor","report_row_id":"PAYROLL","weight":1},{"leg_id":"MAP.PAYROLL.KV.PROD.L02","view_id":"recurrence","report_row_id":"not_applicable","weight":1},{"leg_id":"MAP.PAYROLL.KV.PROD.L02","view_id":"commitment","report_row_id":"not_applicable","weight":1},{"leg_id":"MAP.PAYROLL.KV.PROD.L02","view_id":"behaviour","report_row_id":"not_applicable","weight":1}]},{"mapping_id":"MAP.PAYROLL.KV.MKT","source_row_id":"PPL.KV","posting_owner":"People","stream":"CORPORATE","cost_centre":"MKT","vendor_id":"PAYROLL","tax_code":"NONE","cash_class":"operating","classification":{"recurrence":"recurring","commitment":"committed","behaviour":"fixed"},"legs":[{"leg_id":"MAP.PAYROLL.KV.MKT.L01","side":"debit","account_id":"GL.PEOPLE.KV","amount_component":"payroll_component"},{"leg_id":"MAP.PAYROLL.KV.MKT.L02","side":"credit","account_id":"GL.CASH","amount_component":"payroll_component"}],"report_allocations":[{"leg_id":"MAP.PAYROLL.KV.MKT.L01","view_id":"statement","report_row_id":"PNL.PEOPLE","weight":1},{"leg_id":"MAP.PAYROLL.KV.MKT.L01","view_id":"nature","report_row_id":"people","weight":1},{"leg_id":"MAP.PAYROLL.KV.MKT.L01","view_id":"function","report_row_id":"sales_marketing","weight":1},{"leg_id":"MAP.PAYROLL.KV.MKT.L01","view_id":"cost_centre","report_row_id":"MKT","weight":1},{"leg_id":"MAP.PAYROLL.KV.MKT.L01","view_id":"vendor","report_row_id":"PAYROLL","weight":1},{"leg_id":"MAP.PAYROLL.KV.MKT.L01","view_id":"recurrence","report_row_id":"recurring","weight":1},{"leg_id":"MAP.PAYROLL.KV.MKT.L01","view_id":"commitment","report_row_id":"committed","weight":1},{"leg_id":"MAP.PAYROLL.KV.MKT.L01","view_id":"behaviour","report_row_id":"fixed","weight":1},{"leg_id":"MAP.PAYROLL.KV.MKT.L02","view_id":"statement","report_row_id":"BS.CASH","weight":1},{"leg_id":"MAP.PAYROLL.KV.MKT.L02","view_id":"nature","report_row_id":"cash","weight":1},{"leg_id":"MAP.PAYROLL.KV.MKT.L02","view_id":"function","report_row_id":"balance_sheet","weight":1},{"leg_id":"MAP.PAYROLL.KV.MKT.L02","view_id":"cost_centre","report_row_id":"MKT","weight":1},{"leg_id":"MAP.PAYROLL.KV.MKT.L02","view_id":"vendor","report_row_id":"PAYROLL","weight":1},{"leg_id":"MAP.PAYROLL.KV.MKT.L02","view_id":"recurrence","report_row_id":"not_applicable","weight":1},{"leg_id":"MAP.PAYROLL.KV.MKT.L02","view_id":"commitment","report_row_id":"not_applicable","weight":1},{"leg_id":"MAP.PAYROLL.KV.MKT.L02","view_id":"behaviour","report_row_id":"not_applicable","weight":1}]},{"mapping_id":"MAP.PAYROLL.KV.SUP","source_row_id":"PPL.KV","posting_owner":"People","stream":"CORPORATE","cost_centre":"SUP","vendor_id":"PAYROLL","tax_code":"NONE","cash_class":"operating","classification":{"recurrence":"recurring","commitment":"committed","behaviour":"fixed"},"legs":[{"leg_id":"MAP.PAYROLL.KV.SUP.L01","side":"debit","account_id":"GL.PEOPLE.KV","amount_component":"payroll_component"},{"leg_id":"MAP.PAYROLL.KV.SUP.L02","side":"credit","account_id":"GL.CASH","amount_component":"payroll_component"}],"report_allocations":[{"leg_id":"MAP.PAYROLL.KV.SUP.L01","view_id":"statement","report_row_id":"PNL.PEOPLE","weight":1},{"leg_id":"MAP.PAYROLL.KV.SUP.L01","view_id":"nature","report_row_id":"people","weight":1},{"leg_id":"MAP.PAYROLL.KV.SUP.L01","view_id":"function","report_row_id":"cost_of_revenue","weight":1},{"leg_id":"MAP.PAYROLL.KV.SUP.L01","view_id":"cost_centre","report_row_id":"SUP","weight":1},{"leg_id":"MAP.PAYROLL.KV.SUP.L01","view_id":"vendor","report_row_id":"PAYROLL","weight":1},{"leg_id":"MAP.PAYROLL.KV.SUP.L01","view_id":"recurrence","report_row_id":"recurring","weight":1},{"leg_id":"MAP.PAYROLL.KV.SUP.L01","view_id":"commitment","report_row_id":"committed","weight":1},{"leg_id":"MAP.PAYROLL.KV.SUP.L01","view_id":"behaviour","report_row_id":"fixed","weight":1},{"leg_id":"MAP.PAYROLL.KV.SUP.L02","view_id":"statement","report_row_id":"BS.CASH","weight":1},{"leg_id":"MAP.PAYROLL.KV.SUP.L02","view_id":"nature","report_row_id":"cash","weight":1},{"leg_id":"MAP.PAYROLL.KV.SUP.L02","view_id":"function","report_row_id":"balance_sheet","weight":1},{"leg_id":"MAP.PAYROLL.KV.SUP.L02","view_id":"cost_centre","report_row_id":"SUP","weight":1},{"leg_id":"MAP.PAYROLL.KV.SUP.L02","view_id":"vendor","report_row_id":"PAYROLL","weight":1},{"leg_id":"MAP.PAYROLL.KV.SUP.L02","view_id":"recurrence","report_row_id":"not_applicable","weight":1},{"leg_id":"MAP.PAYROLL.KV.SUP.L02","view_id":"commitment","report_row_id":"not_applicable","weight":1},{"leg_id":"MAP.PAYROLL.KV.SUP.L02","view_id":"behaviour","report_row_id":"not_applicable","weight":1}]},{"mapping_id":"MAP.PAYROLL.KV.FIN","source_row_id":"PPL.KV","posting_owner":"People","stream":"CORPORATE","cost_centre":"FIN","vendor_id":"PAYROLL","tax_code":"NONE","cash_class":"operating","classification":{"recurrence":"recurring","commitment":"committed","behaviour":"fixed"},"legs":[{"leg_id":"MAP.PAYROLL.KV.FIN.L01","side":"debit","account_id":"GL.PEOPLE.KV","amount_component":"payroll_component"},{"leg_id":"MAP.PAYROLL.KV.FIN.L02","side":"credit","account_id":"GL.CASH","amount_component":"payroll_component"}],"report_allocations":[{"leg_id":"MAP.PAYROLL.KV.FIN.L01","view_id":"statement","report_row_id":"PNL.PEOPLE","weight":1},{"leg_id":"MAP.PAYROLL.KV.FIN.L01","view_id":"nature","report_row_id":"people","weight":1},{"leg_id":"MAP.PAYROLL.KV.FIN.L01","view_id":"function","report_row_id":"general_admin","weight":1},{"leg_id":"MAP.PAYROLL.KV.FIN.L01","view_id":"cost_centre","report_row_id":"FIN","weight":1},{"leg_id":"MAP.PAYROLL.KV.FIN.L01","view_id":"vendor","report_row_id":"PAYROLL","weight":1},{"leg_id":"MAP.PAYROLL.KV.FIN.L01","view_id":"recurrence","report_row_id":"recurring","weight":1},{"leg_id":"MAP.PAYROLL.KV.FIN.L01","view_id":"commitment","report_row_id":"committed","weight":1},{"leg_id":"MAP.PAYROLL.KV.FIN.L01","view_id":"behaviour","report_row_id":"fixed","weight":1},{"leg_id":"MAP.PAYROLL.KV.FIN.L02","view_id":"statement","report_row_id":"BS.CASH","weight":1},{"leg_id":"MAP.PAYROLL.KV.FIN.L02","view_id":"nature","report_row_id":"cash","weight":1},{"leg_id":"MAP.PAYROLL.KV.FIN.L02","view_id":"function","report_row_id":"balance_sheet","weight":1},{"leg_id":"MAP.PAYROLL.KV.FIN.L02","view_id":"cost_centre","report_row_id":"FIN","weight":1},{"leg_id":"MAP.PAYROLL.KV.FIN.L02","view_id":"vendor","report_row_id":"PAYROLL","weight":1},{"leg_id":"MAP.PAYROLL.KV.FIN.L02","view_id":"recurrence","report_row_id":"not_applicable","weight":1},{"leg_id":"MAP.PAYROLL.KV.FIN.L02","view_id":"commitment","report_row_id":"not_applicable","weight":1},{"leg_id":"MAP.PAYROLL.KV.FIN.L02","view_id":"behaviour","report_row_id":"not_applicable","weight":1}]},{"mapping_id":"MAP.PAYROLL.KV.SALES","source_row_id":"PPL.KV","posting_owner":"People","stream":"CORPORATE","cost_centre":"SALES","vendor_id":"PAYROLL","tax_code":"NONE","cash_class":"operating","classification":{"recurrence":"recurring","commitment":"committed","behaviour":"fixed"},"legs":[{"leg_id":"MAP.PAYROLL.KV.SALES.L01","side":"debit","account_id":"GL.PEOPLE.KV","amount_component":"payroll_component"},{"leg_id":"MAP.PAYROLL.KV.SALES.L02","side":"credit","account_id":"GL.CASH","amount_component":"payroll_component"}],"report_allocations":[{"leg_id":"MAP.PAYROLL.KV.SALES.L01","view_id":"statement","report_row_id":"PNL.PEOPLE","weight":1},{"leg_id":"MAP.PAYROLL.KV.SALES.L01","view_id":"nature","report_row_id":"people","weight":1},{"leg_id":"MAP.PAYROLL.KV.SALES.L01","view_id":"function","report_row_id":"sales_marketing","weight":1},{"leg_id":"MAP.PAYROLL.KV.SALES.L01","view_id":"cost_centre","report_row_id":"SALES","weight":1},{"leg_id":"MAP.PAYROLL.KV.SALES.L01","view_id":"vendor","report_row_id":"PAYROLL","weight":1},{"leg_id":"MAP.PAYROLL.KV.SALES.L01","view_id":"recurrence","report_row_id":"recurring","weight":1},{"leg_id":"MAP.PAYROLL.KV.SALES.L01","view_id":"commitment","report_row_id":"committed","weight":1},{"leg_id":"MAP.PAYROLL.KV.SALES.L01","view_id":"behaviour","report_row_id":"fixed","weight":1},{"leg_id":"MAP.PAYROLL.KV.SALES.L02","view_id":"statement","report_row_id":"BS.CASH","weight":1},{"leg_id":"MAP.PAYROLL.KV.SALES.L02","view_id":"nature","report_row_id":"cash","weight":1},{"leg_id":"MAP.PAYROLL.KV.SALES.L02","view_id":"function","report_row_id":"balance_sheet","weight":1},{"leg_id":"MAP.PAYROLL.KV.SALES.L02","view_id":"cost_centre","report_row_id":"SALES","weight":1},{"leg_id":"MAP.PAYROLL.KV.SALES.L02","view_id":"vendor","report_row_id":"PAYROLL","weight":1},{"leg_id":"MAP.PAYROLL.KV.SALES.L02","view_id":"recurrence","report_row_id":"not_applicable","weight":1},{"leg_id":"MAP.PAYROLL.KV.SALES.L02","view_id":"commitment","report_row_id":"not_applicable","weight":1},{"leg_id":"MAP.PAYROLL.KV.SALES.L02","view_id":"behaviour","report_row_id":"not_applicable","weight":1}]},{"mapping_id":"MAP.PAYROLL.PV.MGMT","source_row_id":"PPL.PV","posting_owner":"People","stream":"CORPORATE","cost_centre":"MGMT","vendor_id":"PAYROLL","tax_code":"NONE","cash_class":"operating","classification":{"recurrence":"recurring","commitment":"committed","behaviour":"fixed"},"legs":[{"leg_id":"MAP.PAYROLL.PV.MGMT.L01","side":"debit","account_id":"GL.PEOPLE.PV","amount_component":"payroll_component"},{"leg_id":"MAP.PAYROLL.PV.MGMT.L02","side":"credit","account_id":"GL.CASH","amount_component":"payroll_component"}],"report_allocations":[{"leg_id":"MAP.PAYROLL.PV.MGMT.L01","view_id":"statement","report_row_id":"PNL.PEOPLE","weight":1},{"leg_id":"MAP.PAYROLL.PV.MGMT.L01","view_id":"nature","report_row_id":"people","weight":1},{"leg_id":"MAP.PAYROLL.PV.MGMT.L01","view_id":"function","report_row_id":"general_admin","weight":1},{"leg_id":"MAP.PAYROLL.PV.MGMT.L01","view_id":"cost_centre","report_row_id":"MGMT","weight":1},{"leg_id":"MAP.PAYROLL.PV.MGMT.L01","view_id":"vendor","report_row_id":"PAYROLL","weight":1},{"leg_id":"MAP.PAYROLL.PV.MGMT.L01","view_id":"recurrence","report_row_id":"recurring","weight":1},{"leg_id":"MAP.PAYROLL.PV.MGMT.L01","view_id":"commitment","report_row_id":"committed","weight":1},{"leg_id":"MAP.PAYROLL.PV.MGMT.L01","view_id":"behaviour","report_row_id":"fixed","weight":1},{"leg_id":"MAP.PAYROLL.PV.MGMT.L02","view_id":"statement","report_row_id":"BS.CASH","weight":1},{"leg_id":"MAP.PAYROLL.PV.MGMT.L02","view_id":"nature","report_row_id":"cash","weight":1},{"leg_id":"MAP.PAYROLL.PV.MGMT.L02","view_id":"function","report_row_id":"balance_sheet","weight":1},{"leg_id":"MAP.PAYROLL.PV.MGMT.L02","view_id":"cost_centre","report_row_id":"MGMT","weight":1},{"leg_id":"MAP.PAYROLL.PV.MGMT.L02","view_id":"vendor","report_row_id":"PAYROLL","weight":1},{"leg_id":"MAP.PAYROLL.PV.MGMT.L02","view_id":"recurrence","report_row_id":"not_applicable","weight":1},{"leg_id":"MAP.PAYROLL.PV.MGMT.L02","view_id":"commitment","report_row_id":"not_applicable","weight":1},{"leg_id":"MAP.PAYROLL.PV.MGMT.L02","view_id":"behaviour","report_row_id":"not_applicable","weight":1}]},{"mapping_id":"MAP.PAYROLL.PV.ENG","source_row_id":"PPL.PV","posting_owner":"People","stream":"CORPORATE","cost_centre":"ENG","vendor_id":"PAYROLL","tax_code":"NONE","cash_class":"operating","classification":{"recurrence":"recurring","commitment":"committed","behaviour":"fixed"},"legs":[{"leg_id":"MAP.PAYROLL.PV.ENG.L01","side":"debit","account_id":"GL.PEOPLE.PV","amount_component":"payroll_component"},{"leg_id":"MAP.PAYROLL.PV.ENG.L02","side":"credit","account_id":"GL.CASH","amount_component":"payroll_component"}],"report_allocations":[{"leg_id":"MAP.PAYROLL.PV.ENG.L01","view_id":"statement","report_row_id":"PNL.PEOPLE","weight":1},{"leg_id":"MAP.PAYROLL.PV.ENG.L01","view_id":"nature","report_row_id":"people","weight":1},{"leg_id":"MAP.PAYROLL.PV.ENG.L01","view_id":"function","report_row_id":"research_development","weight":1},{"leg_id":"MAP.PAYROLL.PV.ENG.L01","view_id":"cost_centre","report_row_id":"ENG","weight":1},{"leg_id":"MAP.PAYROLL.PV.ENG.L01","view_id":"vendor","report_row_id":"PAYROLL","weight":1},{"leg_id":"MAP.PAYROLL.PV.ENG.L01","view_id":"recurrence","report_row_id":"recurring","weight":1},{"leg_id":"MAP.PAYROLL.PV.ENG.L01","view_id":"commitment","report_row_id":"committed","weight":1},{"leg_id":"MAP.PAYROLL.PV.ENG.L01","view_id":"behaviour","report_row_id":"fixed","weight":1},{"leg_id":"MAP.PAYROLL.PV.ENG.L02","view_id":"statement","report_row_id":"BS.CASH","weight":1},{"leg_id":"MAP.PAYROLL.PV.ENG.L02","view_id":"nature","report_row_id":"cash","weight":1},{"leg_id":"MAP.PAYROLL.PV.ENG.L02","view_id":"function","report_row_id":"balance_sheet","weight":1},{"leg_id":"MAP.PAYROLL.PV.ENG.L02","view_id":"cost_centre","report_row_id":"ENG","weight":1},{"leg_id":"MAP.PAYROLL.PV.ENG.L02","view_id":"vendor","report_row_id":"PAYROLL","weight":1},{"leg_id":"MAP.PAYROLL.PV.ENG.L02","view_id":"recurrence","report_row_id":"not_applicable","weight":1},{"leg_id":"MAP.PAYROLL.PV.ENG.L02","view_id":"commitment","report_row_id":"not_applicable","weight":1},{"leg_id":"MAP.PAYROLL.PV.ENG.L02","view_id":"behaviour","report_row_id":"not_applicable","weight":1}]},{"mapping_id":"MAP.PAYROLL.PV.COMP","source_row_id":"PPL.PV","posting_owner":"People","stream":"CORPORATE","cost_centre":"COMP","vendor_id":"PAYROLL","tax_code":"NONE","cash_class":"operating","classification":{"recurrence":"recurring","commitment":"committed","behaviour":"fixed"},"legs":[{"leg_id":"MAP.PAYROLL.PV.COMP.L01","side":"debit","account_id":"GL.PEOPLE.PV","amount_component":"payroll_component"},{"leg_id":"MAP.PAYROLL.PV.COMP.L02","side":"credit","account_id":"GL.CASH","amount_component":"payroll_component"}],"report_allocations":[{"leg_id":"MAP.PAYROLL.PV.COMP.L01","view_id":"statement","report_row_id":"PNL.PEOPLE","weight":1},{"leg_id":"MAP.PAYROLL.PV.COMP.L01","view_id":"nature","report_row_id":"people","weight":1},{"leg_id":"MAP.PAYROLL.PV.COMP.L01","view_id":"function","report_row_id":"general_admin","weight":1},{"leg_id":"MAP.PAYROLL.PV.COMP.L01","view_id":"cost_centre","report_row_id":"COMP","weight":1},{"leg_id":"MAP.PAYROLL.PV.COMP.L01","view_id":"vendor","report_row_id":"PAYROLL","weight":1},{"leg_id":"MAP.PAYROLL.PV.COMP.L01","view_id":"recurrence","report_row_id":"recurring","weight":1},{"leg_id":"MAP.PAYROLL.PV.COMP.L01","view_id":"commitment","report_row_id":"committed","weight":1},{"leg_id":"MAP.PAYROLL.PV.COMP.L01","view_id":"behaviour","report_row_id":"fixed","weight":1},{"leg_id":"MAP.PAYROLL.PV.COMP.L02","view_id":"statement","report_row_id":"BS.CASH","weight":1},{"leg_id":"MAP.PAYROLL.PV.COMP.L02","view_id":"nature","report_row_id":"cash","weight":1},{"leg_id":"MAP.PAYROLL.PV.COMP.L02","view_id":"function","report_row_id":"balance_sheet","weight":1},{"leg_id":"MAP.PAYROLL.PV.COMP.L02","view_id":"cost_centre","report_row_id":"COMP","weight":1},{"leg_id":"MAP.PAYROLL.PV.COMP.L02","view_id":"vendor","report_row_id":"PAYROLL","weight":1},{"leg_id":"MAP.PAYROLL.PV.COMP.L02","view_id":"recurrence","report_row_id":"not_applicable","weight":1},{"leg_id":"MAP.PAYROLL.PV.COMP.L02","view_id":"commitment","report_row_id":"not_applicable","weight":1},{"leg_id":"MAP.PAYROLL.PV.COMP.L02","view_id":"behaviour","report_row_id":"not_applicable","weight":1}]},{"mapping_id":"MAP.PAYROLL.PV.PROD","source_row_id":"PPL.PV","posting_owner":"People","stream":"CORPORATE","cost_centre":"PROD","vendor_id":"PAYROLL","tax_code":"NONE","cash_class":"operating","classification":{"recurrence":"recurring","commitment":"committed","behaviour":"fixed"},"legs":[{"leg_id":"MAP.PAYROLL.PV.PROD.L01","side":"debit","account_id":"GL.PEOPLE.PV","amount_component":"payroll_component"},{"leg_id":"MAP.PAYROLL.PV.PROD.L02","side":"credit","account_id":"GL.CASH","amount_component":"payroll_component"}],"report_allocations":[{"leg_id":"MAP.PAYROLL.PV.PROD.L01","view_id":"statement","report_row_id":"PNL.PEOPLE","weight":1},{"leg_id":"MAP.PAYROLL.PV.PROD.L01","view_id":"nature","report_row_id":"people","weight":1},{"leg_id":"MAP.PAYROLL.PV.PROD.L01","view_id":"function","report_row_id":"research_development","weight":1},{"leg_id":"MAP.PAYROLL.PV.PROD.L01","view_id":"cost_centre","report_row_id":"PROD","weight":1},{"leg_id":"MAP.PAYROLL.PV.PROD.L01","view_id":"vendor","report_row_id":"PAYROLL","weight":1},{"leg_id":"MAP.PAYROLL.PV.PROD.L01","view_id":"recurrence","report_row_id":"recurring","weight":1},{"leg_id":"MAP.PAYROLL.PV.PROD.L01","view_id":"commitment","report_row_id":"committed","weight":1},{"leg_id":"MAP.PAYROLL.PV.PROD.L01","view_id":"behaviour","report_row_id":"fixed","weight":1},{"leg_id":"MAP.PAYROLL.PV.PROD.L02","view_id":"statement","report_row_id":"BS.CASH","weight":1},{"leg_id":"MAP.PAYROLL.PV.PROD.L02","view_id":"nature","report_row_id":"cash","weight":1},{"leg_id":"MAP.PAYROLL.PV.PROD.L02","view_id":"function","report_row_id":"balance_sheet","weight":1},{"leg_id":"MAP.PAYROLL.PV.PROD.L02","view_id":"cost_centre","report_row_id":"PROD","weight":1},{"leg_id":"MAP.PAYROLL.PV.PROD.L02","view_id":"vendor","report_row_id":"PAYROLL","weight":1},{"leg_id":"MAP.PAYROLL.PV.PROD.L02","view_id":"recurrence","report_row_id":"not_applicable","weight":1},{"leg_id":"MAP.PAYROLL.PV.PROD.L02","view_id":"commitment","report_row_id":"not_applicable","weight":1},{"leg_id":"MAP.PAYROLL.PV.PROD.L02","view_id":"behaviour","report_row_id":"not_applicable","weight":1}]},{"mapping_id":"MAP.PAYROLL.PV.MKT","source_row_id":"PPL.PV","posting_owner":"People","stream":"CORPORATE","cost_centre":"MKT","vendor_id":"PAYROLL","tax_code":"NONE","cash_class":"operating","classification":{"recurrence":"recurring","commitment":"committed","behaviour":"fixed"},"legs":[{"leg_id":"MAP.PAYROLL.PV.MKT.L01","side":"debit","account_id":"GL.PEOPLE.PV","amount_component":"payroll_component"},{"leg_id":"MAP.PAYROLL.PV.MKT.L02","side":"credit","account_id":"GL.CASH","amount_component":"payroll_component"}],"report_allocations":[{"leg_id":"MAP.PAYROLL.PV.MKT.L01","view_id":"statement","report_row_id":"PNL.PEOPLE","weight":1},{"leg_id":"MAP.PAYROLL.PV.MKT.L01","view_id":"nature","report_row_id":"people","weight":1},{"leg_id":"MAP.PAYROLL.PV.MKT.L01","view_id":"function","report_row_id":"sales_marketing","weight":1},{"leg_id":"MAP.PAYROLL.PV.MKT.L01","view_id":"cost_centre","report_row_id":"MKT","weight":1},{"leg_id":"MAP.PAYROLL.PV.MKT.L01","view_id":"vendor","report_row_id":"PAYROLL","weight":1},{"leg_id":"MAP.PAYROLL.PV.MKT.L01","view_id":"recurrence","report_row_id":"recurring","weight":1},{"leg_id":"MAP.PAYROLL.PV.MKT.L01","view_id":"commitment","report_row_id":"committed","weight":1},{"leg_id":"MAP.PAYROLL.PV.MKT.L01","view_id":"behaviour","report_row_id":"fixed","weight":1},{"leg_id":"MAP.PAYROLL.PV.MKT.L02","view_id":"statement","report_row_id":"BS.CASH","weight":1},{"leg_id":"MAP.PAYROLL.PV.MKT.L02","view_id":"nature","report_row_id":"cash","weight":1},{"leg_id":"MAP.PAYROLL.PV.MKT.L02","view_id":"function","report_row_id":"balance_sheet","weight":1},{"leg_id":"MAP.PAYROLL.PV.MKT.L02","view_id":"cost_centre","report_row_id":"MKT","weight":1},{"leg_id":"MAP.PAYROLL.PV.MKT.L02","view_id":"vendor","report_row_id":"PAYROLL","weight":1},{"leg_id":"MAP.PAYROLL.PV.MKT.L02","view_id":"recurrence","report_row_id":"not_applicable","weight":1},{"leg_id":"MAP.PAYROLL.PV.MKT.L02","view_id":"commitment","report_row_id":"not_applicable","weight":1},{"leg_id":"MAP.PAYROLL.PV.MKT.L02","view_id":"behaviour","report_row_id":"not_applicable","weight":1}]},{"mapping_id":"MAP.PAYROLL.PV.SUP","source_row_id":"PPL.PV","posting_owner":"People","stream":"CORPORATE","cost_centre":"SUP","vendor_id":"PAYROLL","tax_code":"NONE","cash_class":"operating","classification":{"recurrence":"recurring","commitment":"committed","behaviour":"fixed"},"legs":[{"leg_id":"MAP.PAYROLL.PV.SUP.L01","side":"debit","account_id":"GL.PEOPLE.PV","amount_component":"payroll_component"},{"leg_id":"MAP.PAYROLL.PV.SUP.L02","side":"credit","account_id":"GL.CASH","amount_component":"payroll_component"}],"report_allocations":[{"leg_id":"MAP.PAYROLL.PV.SUP.L01","view_id":"statement","report_row_id":"PNL.PEOPLE","weight":1},{"leg_id":"MAP.PAYROLL.PV.SUP.L01","view_id":"nature","report_row_id":"people","weight":1},{"leg_id":"MAP.PAYROLL.PV.SUP.L01","view_id":"function","report_row_id":"cost_of_revenue","weight":1},{"leg_id":"MAP.PAYROLL.PV.SUP.L01","view_id":"cost_centre","report_row_id":"SUP","weight":1},{"leg_id":"MAP.PAYROLL.PV.SUP.L01","view_id":"vendor","report_row_id":"PAYROLL","weight":1},{"leg_id":"MAP.PAYROLL.PV.SUP.L01","view_id":"recurrence","report_row_id":"recurring","weight":1},{"leg_id":"MAP.PAYROLL.PV.SUP.L01","view_id":"commitment","report_row_id":"committed","weight":1},{"leg_id":"MAP.PAYROLL.PV.SUP.L01","view_id":"behaviour","report_row_id":"fixed","weight":1},{"leg_id":"MAP.PAYROLL.PV.SUP.L02","view_id":"statement","report_row_id":"BS.CASH","weight":1},{"leg_id":"MAP.PAYROLL.PV.SUP.L02","view_id":"nature","report_row_id":"cash","weight":1},{"leg_id":"MAP.PAYROLL.PV.SUP.L02","view_id":"function","report_row_id":"balance_sheet","weight":1},{"leg_id":"MAP.PAYROLL.PV.SUP.L02","view_id":"cost_centre","report_row_id":"SUP","weight":1},{"leg_id":"MAP.PAYROLL.PV.SUP.L02","view_id":"vendor","report_row_id":"PAYROLL","weight":1},{"leg_id":"MAP.PAYROLL.PV.SUP.L02","view_id":"recurrence","report_row_id":"not_applicable","weight":1},{"leg_id":"MAP.PAYROLL.PV.SUP.L02","view_id":"commitment","report_row_id":"not_applicable","weight":1},{"leg_id":"MAP.PAYROLL.PV.SUP.L02","view_id":"behaviour","report_row_id":"not_applicable","weight":1}]},{"mapping_id":"MAP.PAYROLL.PV.FIN","source_row_id":"PPL.PV","posting_owner":"People","stream":"CORPORATE","cost_centre":"FIN","vendor_id":"PAYROLL","tax_code":"NONE","cash_class":"operating","classification":{"recurrence":"recurring","commitment":"committed","behaviour":"fixed"},"legs":[{"leg_id":"MAP.PAYROLL.PV.FIN.L01","side":"debit","account_id":"GL.PEOPLE.PV","amount_component":"payroll_component"},{"leg_id":"MAP.PAYROLL.PV.FIN.L02","side":"credit","account_id":"GL.CASH","amount_component":"payroll_component"}],"report_allocations":[{"leg_id":"MAP.PAYROLL.PV.FIN.L01","view_id":"statement","report_row_id":"PNL.PEOPLE","weight":1},{"leg_id":"MAP.PAYROLL.PV.FIN.L01","view_id":"nature","report_row_id":"people","weight":1},{"leg_id":"MAP.PAYROLL.PV.FIN.L01","view_id":"function","report_row_id":"general_admin","weight":1},{"leg_id":"MAP.PAYROLL.PV.FIN.L01","view_id":"cost_centre","report_row_id":"FIN","weight":1},{"leg_id":"MAP.PAYROLL.PV.FIN.L01","view_id":"vendor","report_row_id":"PAYROLL","weight":1},{"leg_id":"MAP.PAYROLL.PV.FIN.L01","view_id":"recurrence","report_row_id":"recurring","weight":1},{"leg_id":"MAP.PAYROLL.PV.FIN.L01","view_id":"commitment","report_row_id":"committed","weight":1},{"leg_id":"MAP.PAYROLL.PV.FIN.L01","view_id":"behaviour","report_row_id":"fixed","weight":1},{"leg_id":"MAP.PAYROLL.PV.FIN.L02","view_id":"statement","report_row_id":"BS.CASH","weight":1},{"leg_id":"MAP.PAYROLL.PV.FIN.L02","view_id":"nature","report_row_id":"cash","weight":1},{"leg_id":"MAP.PAYROLL.PV.FIN.L02","view_id":"function","report_row_id":"balance_sheet","weight":1},{"leg_id":"MAP.PAYROLL.PV.FIN.L02","view_id":"cost_centre","report_row_id":"FIN","weight":1},{"leg_id":"MAP.PAYROLL.PV.FIN.L02","view_id":"vendor","report_row_id":"PAYROLL","weight":1},{"leg_id":"MAP.PAYROLL.PV.FIN.L02","view_id":"recurrence","report_row_id":"not_applicable","weight":1},{"leg_id":"MAP.PAYROLL.PV.FIN.L02","view_id":"commitment","report_row_id":"not_applicable","weight":1},{"leg_id":"MAP.PAYROLL.PV.FIN.L02","view_id":"behaviour","report_row_id":"not_applicable","weight":1}]},{"mapping_id":"MAP.PAYROLL.PV.SALES","source_row_id":"PPL.PV","posting_owner":"People","stream":"CORPORATE","cost_centre":"SALES","vendor_id":"PAYROLL","tax_code":"NONE","cash_class":"operating","classification":{"recurrence":"recurring","commitment":"committed","behaviour":"fixed"},"legs":[{"leg_id":"MAP.PAYROLL.PV.SALES.L01","side":"debit","account_id":"GL.PEOPLE.PV","amount_component":"payroll_component"},{"leg_id":"MAP.PAYROLL.PV.SALES.L02","side":"credit","account_id":"GL.CASH","amount_component":"payroll_component"}],"report_allocations":[{"leg_id":"MAP.PAYROLL.PV.SALES.L01","view_id":"statement","report_row_id":"PNL.PEOPLE","weight":1},{"leg_id":"MAP.PAYROLL.PV.SALES.L01","view_id":"nature","report_row_id":"people","weight":1},{"leg_id":"MAP.PAYROLL.PV.SALES.L01","view_id":"function","report_row_id":"sales_marketing","weight":1},{"leg_id":"MAP.PAYROLL.PV.SALES.L01","view_id":"cost_centre","report_row_id":"SALES","weight":1},{"leg_id":"MAP.PAYROLL.PV.SALES.L01","view_id":"vendor","report_row_id":"PAYROLL","weight":1},{"leg_id":"MAP.PAYROLL.PV.SALES.L01","view_id":"recurrence","report_row_id":"recurring","weight":1},{"leg_id":"MAP.PAYROLL.PV.SALES.L01","view_id":"commitment","report_row_id":"committed","weight":1},{"leg_id":"MAP.PAYROLL.PV.SALES.L01","view_id":"behaviour","report_row_id":"fixed","weight":1},{"leg_id":"MAP.PAYROLL.PV.SALES.L02","view_id":"statement","report_row_id":"BS.CASH","weight":1},{"leg_id":"MAP.PAYROLL.PV.SALES.L02","view_id":"nature","report_row_id":"cash","weight":1},{"leg_id":"MAP.PAYROLL.PV.SALES.L02","view_id":"function","report_row_id":"balance_sheet","weight":1},{"leg_id":"MAP.PAYROLL.PV.SALES.L02","view_id":"cost_centre","report_row_id":"SALES","weight":1},{"leg_id":"MAP.PAYROLL.PV.SALES.L02","view_id":"vendor","report_row_id":"PAYROLL","weight":1},{"leg_id":"MAP.PAYROLL.PV.SALES.L02","view_id":"recurrence","report_row_id":"not_applicable","weight":1},{"leg_id":"MAP.PAYROLL.PV.SALES.L02","view_id":"commitment","report_row_id":"not_applicable","weight":1},{"leg_id":"MAP.PAYROLL.PV.SALES.L02","view_id":"behaviour","report_row_id":"not_applicable","weight":1}]},{"mapping_id":"MAP.PAYROLL.U1.MGMT","source_row_id":"PPL.U1","posting_owner":"People","stream":"CORPORATE","cost_centre":"MGMT","vendor_id":"PAYROLL","tax_code":"NONE","cash_class":"operating","classification":{"recurrence":"recurring","commitment":"committed","behaviour":"fixed"},"legs":[{"leg_id":"MAP.PAYROLL.U1.MGMT.L01","side":"debit","account_id":"GL.PEOPLE.U1","amount_component":"payroll_component"},{"leg_id":"MAP.PAYROLL.U1.MGMT.L02","side":"credit","account_id":"GL.CASH","amount_component":"payroll_component"}],"report_allocations":[{"leg_id":"MAP.PAYROLL.U1.MGMT.L01","view_id":"statement","report_row_id":"PNL.PEOPLE","weight":1},{"leg_id":"MAP.PAYROLL.U1.MGMT.L01","view_id":"nature","report_row_id":"people","weight":1},{"leg_id":"MAP.PAYROLL.U1.MGMT.L01","view_id":"function","report_row_id":"general_admin","weight":1},{"leg_id":"MAP.PAYROLL.U1.MGMT.L01","view_id":"cost_centre","report_row_id":"MGMT","weight":1},{"leg_id":"MAP.PAYROLL.U1.MGMT.L01","view_id":"vendor","report_row_id":"PAYROLL","weight":1},{"leg_id":"MAP.PAYROLL.U1.MGMT.L01","view_id":"recurrence","report_row_id":"recurring","weight":1},{"leg_id":"MAP.PAYROLL.U1.MGMT.L01","view_id":"commitment","report_row_id":"committed","weight":1},{"leg_id":"MAP.PAYROLL.U1.MGMT.L01","view_id":"behaviour","report_row_id":"fixed","weight":1},{"leg_id":"MAP.PAYROLL.U1.MGMT.L02","view_id":"statement","report_row_id":"BS.CASH","weight":1},{"leg_id":"MAP.PAYROLL.U1.MGMT.L02","view_id":"nature","report_row_id":"cash","weight":1},{"leg_id":"MAP.PAYROLL.U1.MGMT.L02","view_id":"function","report_row_id":"balance_sheet","weight":1},{"leg_id":"MAP.PAYROLL.U1.MGMT.L02","view_id":"cost_centre","report_row_id":"MGMT","weight":1},{"leg_id":"MAP.PAYROLL.U1.MGMT.L02","view_id":"vendor","report_row_id":"PAYROLL","weight":1},{"leg_id":"MAP.PAYROLL.U1.MGMT.L02","view_id":"recurrence","report_row_id":"not_applicable","weight":1},{"leg_id":"MAP.PAYROLL.U1.MGMT.L02","view_id":"commitment","report_row_id":"not_applicable","weight":1},{"leg_id":"MAP.PAYROLL.U1.MGMT.L02","view_id":"behaviour","report_row_id":"not_applicable","weight":1}]},{"mapping_id":"MAP.PAYROLL.U1.ENG","source_row_id":"PPL.U1","posting_owner":"People","stream":"CORPORATE","cost_centre":"ENG","vendor_id":"PAYROLL","tax_code":"NONE","cash_class":"operating","classification":{"recurrence":"recurring","commitment":"committed","behaviour":"fixed"},"legs":[{"leg_id":"MAP.PAYROLL.U1.ENG.L01","side":"debit","account_id":"GL.PEOPLE.U1","amount_component":"payroll_component"},{"leg_id":"MAP.PAYROLL.U1.ENG.L02","side":"credit","account_id":"GL.CASH","amount_component":"payroll_component"}],"report_allocations":[{"leg_id":"MAP.PAYROLL.U1.ENG.L01","view_id":"statement","report_row_id":"PNL.PEOPLE","weight":1},{"leg_id":"MAP.PAYROLL.U1.ENG.L01","view_id":"nature","report_row_id":"people","weight":1},{"leg_id":"MAP.PAYROLL.U1.ENG.L01","view_id":"function","report_row_id":"research_development","weight":1},{"leg_id":"MAP.PAYROLL.U1.ENG.L01","view_id":"cost_centre","report_row_id":"ENG","weight":1},{"leg_id":"MAP.PAYROLL.U1.ENG.L01","view_id":"vendor","report_row_id":"PAYROLL","weight":1},{"leg_id":"MAP.PAYROLL.U1.ENG.L01","view_id":"recurrence","report_row_id":"recurring","weight":1},{"leg_id":"MAP.PAYROLL.U1.ENG.L01","view_id":"commitment","report_row_id":"committed","weight":1},{"leg_id":"MAP.PAYROLL.U1.ENG.L01","view_id":"behaviour","report_row_id":"fixed","weight":1},{"leg_id":"MAP.PAYROLL.U1.ENG.L02","view_id":"statement","report_row_id":"BS.CASH","weight":1},{"leg_id":"MAP.PAYROLL.U1.ENG.L02","view_id":"nature","report_row_id":"cash","weight":1},{"leg_id":"MAP.PAYROLL.U1.ENG.L02","view_id":"function","report_row_id":"balance_sheet","weight":1},{"leg_id":"MAP.PAYROLL.U1.ENG.L02","view_id":"cost_centre","report_row_id":"ENG","weight":1},{"leg_id":"MAP.PAYROLL.U1.ENG.L02","view_id":"vendor","report_row_id":"PAYROLL","weight":1},{"leg_id":"MAP.PAYROLL.U1.ENG.L02","view_id":"recurrence","report_row_id":"not_applicable","weight":1},{"leg_id":"MAP.PAYROLL.U1.ENG.L02","view_id":"commitment","report_row_id":"not_applicable","weight":1},{"leg_id":"MAP.PAYROLL.U1.ENG.L02","view_id":"behaviour","report_row_id":"not_applicable","weight":1}]},{"mapping_id":"MAP.PAYROLL.U1.COMP","source_row_id":"PPL.U1","posting_owner":"People","stream":"CORPORATE","cost_centre":"COMP","vendor_id":"PAYROLL","tax_code":"NONE","cash_class":"operating","classification":{"recurrence":"recurring","commitment":"committed","behaviour":"fixed"},"legs":[{"leg_id":"MAP.PAYROLL.U1.COMP.L01","side":"debit","account_id":"GL.PEOPLE.U1","amount_component":"payroll_component"},{"leg_id":"MAP.PAYROLL.U1.COMP.L02","side":"credit","account_id":"GL.CASH","amount_component":"payroll_component"}],"report_allocations":[{"leg_id":"MAP.PAYROLL.U1.COMP.L01","view_id":"statement","report_row_id":"PNL.PEOPLE","weight":1},{"leg_id":"MAP.PAYROLL.U1.COMP.L01","view_id":"nature","report_row_id":"people","weight":1},{"leg_id":"MAP.PAYROLL.U1.COMP.L01","view_id":"function","report_row_id":"general_admin","weight":1},{"leg_id":"MAP.PAYROLL.U1.COMP.L01","view_id":"cost_centre","report_row_id":"COMP","weight":1},{"leg_id":"MAP.PAYROLL.U1.COMP.L01","view_id":"vendor","report_row_id":"PAYROLL","weight":1},{"leg_id":"MAP.PAYROLL.U1.COMP.L01","view_id":"recurrence","report_row_id":"recurring","weight":1},{"leg_id":"MAP.PAYROLL.U1.COMP.L01","view_id":"commitment","report_row_id":"committed","weight":1},{"leg_id":"MAP.PAYROLL.U1.COMP.L01","view_id":"behaviour","report_row_id":"fixed","weight":1},{"leg_id":"MAP.PAYROLL.U1.COMP.L02","view_id":"statement","report_row_id":"BS.CASH","weight":1},{"leg_id":"MAP.PAYROLL.U1.COMP.L02","view_id":"nature","report_row_id":"cash","weight":1},{"leg_id":"MAP.PAYROLL.U1.COMP.L02","view_id":"function","report_row_id":"balance_sheet","weight":1},{"leg_id":"MAP.PAYROLL.U1.COMP.L02","view_id":"cost_centre","report_row_id":"COMP","weight":1},{"leg_id":"MAP.PAYROLL.U1.COMP.L02","view_id":"vendor","report_row_id":"PAYROLL","weight":1},{"leg_id":"MAP.PAYROLL.U1.COMP.L02","view_id":"recurrence","report_row_id":"not_applicable","weight":1},{"leg_id":"MAP.PAYROLL.U1.COMP.L02","view_id":"commitment","report_row_id":"not_applicable","weight":1},{"leg_id":"MAP.PAYROLL.U1.COMP.L02","view_id":"behaviour","report_row_id":"not_applicable","weight":1}]},{"mapping_id":"MAP.PAYROLL.U1.PROD","source_row_id":"PPL.U1","posting_owner":"People","stream":"CORPORATE","cost_centre":"PROD","vendor_id":"PAYROLL","tax_code":"NONE","cash_class":"operating","classification":{"recurrence":"recurring","commitment":"committed","behaviour":"fixed"},"legs":[{"leg_id":"MAP.PAYROLL.U1.PROD.L01","side":"debit","account_id":"GL.PEOPLE.U1","amount_component":"payroll_component"},{"leg_id":"MAP.PAYROLL.U1.PROD.L02","side":"credit","account_id":"GL.CASH","amount_component":"payroll_component"}],"report_allocations":[{"leg_id":"MAP.PAYROLL.U1.PROD.L01","view_id":"statement","report_row_id":"PNL.PEOPLE","weight":1},{"leg_id":"MAP.PAYROLL.U1.PROD.L01","view_id":"nature","report_row_id":"people","weight":1},{"leg_id":"MAP.PAYROLL.U1.PROD.L01","view_id":"function","report_row_id":"research_development","weight":1},{"leg_id":"MAP.PAYROLL.U1.PROD.L01","view_id":"cost_centre","report_row_id":"PROD","weight":1},{"leg_id":"MAP.PAYROLL.U1.PROD.L01","view_id":"vendor","report_row_id":"PAYROLL","weight":1},{"leg_id":"MAP.PAYROLL.U1.PROD.L01","view_id":"recurrence","report_row_id":"recurring","weight":1},{"leg_id":"MAP.PAYROLL.U1.PROD.L01","view_id":"commitment","report_row_id":"committed","weight":1},{"leg_id":"MAP.PAYROLL.U1.PROD.L01","view_id":"behaviour","report_row_id":"fixed","weight":1},{"leg_id":"MAP.PAYROLL.U1.PROD.L02","view_id":"statement","report_row_id":"BS.CASH","weight":1},{"leg_id":"MAP.PAYROLL.U1.PROD.L02","view_id":"nature","report_row_id":"cash","weight":1},{"leg_id":"MAP.PAYROLL.U1.PROD.L02","view_id":"function","report_row_id":"balance_sheet","weight":1},{"leg_id":"MAP.PAYROLL.U1.PROD.L02","view_id":"cost_centre","report_row_id":"PROD","weight":1},{"leg_id":"MAP.PAYROLL.U1.PROD.L02","view_id":"vendor","report_row_id":"PAYROLL","weight":1},{"leg_id":"MAP.PAYROLL.U1.PROD.L02","view_id":"recurrence","report_row_id":"not_applicable","weight":1},{"leg_id":"MAP.PAYROLL.U1.PROD.L02","view_id":"commitment","report_row_id":"not_applicable","weight":1},{"leg_id":"MAP.PAYROLL.U1.PROD.L02","view_id":"behaviour","report_row_id":"not_applicable","weight":1}]},{"mapping_id":"MAP.PAYROLL.U1.MKT","source_row_id":"PPL.U1","posting_owner":"People","stream":"CORPORATE","cost_centre":"MKT","vendor_id":"PAYROLL","tax_code":"NONE","cash_class":"operating","classification":{"recurrence":"recurring","commitment":"committed","behaviour":"fixed"},"legs":[{"leg_id":"MAP.PAYROLL.U1.MKT.L01","side":"debit","account_id":"GL.PEOPLE.U1","amount_component":"payroll_component"},{"leg_id":"MAP.PAYROLL.U1.MKT.L02","side":"credit","account_id":"GL.CASH","amount_component":"payroll_component"}],"report_allocations":[{"leg_id":"MAP.PAYROLL.U1.MKT.L01","view_id":"statement","report_row_id":"PNL.PEOPLE","weight":1},{"leg_id":"MAP.PAYROLL.U1.MKT.L01","view_id":"nature","report_row_id":"people","weight":1},{"leg_id":"MAP.PAYROLL.U1.MKT.L01","view_id":"function","report_row_id":"sales_marketing","weight":1},{"leg_id":"MAP.PAYROLL.U1.MKT.L01","view_id":"cost_centre","report_row_id":"MKT","weight":1},{"leg_id":"MAP.PAYROLL.U1.MKT.L01","view_id":"vendor","report_row_id":"PAYROLL","weight":1},{"leg_id":"MAP.PAYROLL.U1.MKT.L01","view_id":"recurrence","report_row_id":"recurring","weight":1},{"leg_id":"MAP.PAYROLL.U1.MKT.L01","view_id":"commitment","report_row_id":"committed","weight":1},{"leg_id":"MAP.PAYROLL.U1.MKT.L01","view_id":"behaviour","report_row_id":"fixed","weight":1},{"leg_id":"MAP.PAYROLL.U1.MKT.L02","view_id":"statement","report_row_id":"BS.CASH","weight":1},{"leg_id":"MAP.PAYROLL.U1.MKT.L02","view_id":"nature","report_row_id":"cash","weight":1},{"leg_id":"MAP.PAYROLL.U1.MKT.L02","view_id":"function","report_row_id":"balance_sheet","weight":1},{"leg_id":"MAP.PAYROLL.U1.MKT.L02","view_id":"cost_centre","report_row_id":"MKT","weight":1},{"leg_id":"MAP.PAYROLL.U1.MKT.L02","view_id":"vendor","report_row_id":"PAYROLL","weight":1},{"leg_id":"MAP.PAYROLL.U1.MKT.L02","view_id":"recurrence","report_row_id":"not_applicable","weight":1},{"leg_id":"MAP.PAYROLL.U1.MKT.L02","view_id":"commitment","report_row_id":"not_applicable","weight":1},{"leg_id":"MAP.PAYROLL.U1.MKT.L02","view_id":"behaviour","report_row_id":"not_applicable","weight":1}]},{"mapping_id":"MAP.PAYROLL.U1.SUP","source_row_id":"PPL.U1","posting_owner":"People","stream":"CORPORATE","cost_centre":"SUP","vendor_id":"PAYROLL","tax_code":"NONE","cash_class":"operating","classification":{"recurrence":"recurring","commitment":"committed","behaviour":"fixed"},"legs":[{"leg_id":"MAP.PAYROLL.U1.SUP.L01","side":"debit","account_id":"GL.PEOPLE.U1","amount_component":"payroll_component"},{"leg_id":"MAP.PAYROLL.U1.SUP.L02","side":"credit","account_id":"GL.CASH","amount_component":"payroll_component"}],"report_allocations":[{"leg_id":"MAP.PAYROLL.U1.SUP.L01","view_id":"statement","report_row_id":"PNL.PEOPLE","weight":1},{"leg_id":"MAP.PAYROLL.U1.SUP.L01","view_id":"nature","report_row_id":"people","weight":1},{"leg_id":"MAP.PAYROLL.U1.SUP.L01","view_id":"function","report_row_id":"cost_of_revenue","weight":1},{"leg_id":"MAP.PAYROLL.U1.SUP.L01","view_id":"cost_centre","report_row_id":"SUP","weight":1},{"leg_id":"MAP.PAYROLL.U1.SUP.L01","view_id":"vendor","report_row_id":"PAYROLL","weight":1},{"leg_id":"MAP.PAYROLL.U1.SUP.L01","view_id":"recurrence","report_row_id":"recurring","weight":1},{"leg_id":"MAP.PAYROLL.U1.SUP.L01","view_id":"commitment","report_row_id":"committed","weight":1},{"leg_id":"MAP.PAYROLL.U1.SUP.L01","view_id":"behaviour","report_row_id":"fixed","weight":1},{"leg_id":"MAP.PAYROLL.U1.SUP.L02","view_id":"statement","report_row_id":"BS.CASH","weight":1},{"leg_id":"MAP.PAYROLL.U1.SUP.L02","view_id":"nature","report_row_id":"cash","weight":1},{"leg_id":"MAP.PAYROLL.U1.SUP.L02","view_id":"function","report_row_id":"balance_sheet","weight":1},{"leg_id":"MAP.PAYROLL.U1.SUP.L02","view_id":"cost_centre","report_row_id":"SUP","weight":1},{"leg_id":"MAP.PAYROLL.U1.SUP.L02","view_id":"vendor","report_row_id":"PAYROLL","weight":1},{"leg_id":"MAP.PAYROLL.U1.SUP.L02","view_id":"recurrence","report_row_id":"not_applicable","weight":1},{"leg_id":"MAP.PAYROLL.U1.SUP.L02","view_id":"commitment","report_row_id":"not_applicable","weight":1},{"leg_id":"MAP.PAYROLL.U1.SUP.L02","view_id":"behaviour","report_row_id":"not_applicable","weight":1}]},{"mapping_id":"MAP.PAYROLL.U1.FIN","source_row_id":"PPL.U1","posting_owner":"People","stream":"CORPORATE","cost_centre":"FIN","vendor_id":"PAYROLL","tax_code":"NONE","cash_class":"operating","classification":{"recurrence":"recurring","commitment":"committed","behaviour":"fixed"},"legs":[{"leg_id":"MAP.PAYROLL.U1.FIN.L01","side":"debit","account_id":"GL.PEOPLE.U1","amount_component":"payroll_component"},{"leg_id":"MAP.PAYROLL.U1.FIN.L02","side":"credit","account_id":"GL.CASH","amount_component":"payroll_component"}],"report_allocations":[{"leg_id":"MAP.PAYROLL.U1.FIN.L01","view_id":"statement","report_row_id":"PNL.PEOPLE","weight":1},{"leg_id":"MAP.PAYROLL.U1.FIN.L01","view_id":"nature","report_row_id":"people","weight":1},{"leg_id":"MAP.PAYROLL.U1.FIN.L01","view_id":"function","report_row_id":"general_admin","weight":1},{"leg_id":"MAP.PAYROLL.U1.FIN.L01","view_id":"cost_centre","report_row_id":"FIN","weight":1},{"leg_id":"MAP.PAYROLL.U1.FIN.L01","view_id":"vendor","report_row_id":"PAYROLL","weight":1},{"leg_id":"MAP.PAYROLL.U1.FIN.L01","view_id":"recurrence","report_row_id":"recurring","weight":1},{"leg_id":"MAP.PAYROLL.U1.FIN.L01","view_id":"commitment","report_row_id":"committed","weight":1},{"leg_id":"MAP.PAYROLL.U1.FIN.L01","view_id":"behaviour","report_row_id":"fixed","weight":1},{"leg_id":"MAP.PAYROLL.U1.FIN.L02","view_id":"statement","report_row_id":"BS.CASH","weight":1},{"leg_id":"MAP.PAYROLL.U1.FIN.L02","view_id":"nature","report_row_id":"cash","weight":1},{"leg_id":"MAP.PAYROLL.U1.FIN.L02","view_id":"function","report_row_id":"balance_sheet","weight":1},{"leg_id":"MAP.PAYROLL.U1.FIN.L02","view_id":"cost_centre","report_row_id":"FIN","weight":1},{"leg_id":"MAP.PAYROLL.U1.FIN.L02","view_id":"vendor","report_row_id":"PAYROLL","weight":1},{"leg_id":"MAP.PAYROLL.U1.FIN.L02","view_id":"recurrence","report_row_id":"not_applicable","weight":1},{"leg_id":"MAP.PAYROLL.U1.FIN.L02","view_id":"commitment","report_row_id":"not_applicable","weight":1},{"leg_id":"MAP.PAYROLL.U1.FIN.L02","view_id":"behaviour","report_row_id":"not_applicable","weight":1}]},{"mapping_id":"MAP.PAYROLL.U1.SALES","source_row_id":"PPL.U1","posting_owner":"People","stream":"CORPORATE","cost_centre":"SALES","vendor_id":"PAYROLL","tax_code":"NONE","cash_class":"operating","classification":{"recurrence":"recurring","commitment":"committed","behaviour":"fixed"},"legs":[{"leg_id":"MAP.PAYROLL.U1.SALES.L01","side":"debit","account_id":"GL.PEOPLE.U1","amount_component":"payroll_component"},{"leg_id":"MAP.PAYROLL.U1.SALES.L02","side":"credit","account_id":"GL.CASH","amount_component":"payroll_component"}],"report_allocations":[{"leg_id":"MAP.PAYROLL.U1.SALES.L01","view_id":"statement","report_row_id":"PNL.PEOPLE","weight":1},{"leg_id":"MAP.PAYROLL.U1.SALES.L01","view_id":"nature","report_row_id":"people","weight":1},{"leg_id":"MAP.PAYROLL.U1.SALES.L01","view_id":"function","report_row_id":"sales_marketing","weight":1},{"leg_id":"MAP.PAYROLL.U1.SALES.L01","view_id":"cost_centre","report_row_id":"SALES","weight":1},{"leg_id":"MAP.PAYROLL.U1.SALES.L01","view_id":"vendor","report_row_id":"PAYROLL","weight":1},{"leg_id":"MAP.PAYROLL.U1.SALES.L01","view_id":"recurrence","report_row_id":"recurring","weight":1},{"leg_id":"MAP.PAYROLL.U1.SALES.L01","view_id":"commitment","report_row_id":"committed","weight":1},{"leg_id":"MAP.PAYROLL.U1.SALES.L01","view_id":"behaviour","report_row_id":"fixed","weight":1},{"leg_id":"MAP.PAYROLL.U1.SALES.L02","view_id":"statement","report_row_id":"BS.CASH","weight":1},{"leg_id":"MAP.PAYROLL.U1.SALES.L02","view_id":"nature","report_row_id":"cash","weight":1},{"leg_id":"MAP.PAYROLL.U1.SALES.L02","view_id":"function","report_row_id":"balance_sheet","weight":1},{"leg_id":"MAP.PAYROLL.U1.SALES.L02","view_id":"cost_centre","report_row_id":"SALES","weight":1},{"leg_id":"MAP.PAYROLL.U1.SALES.L02","view_id":"vendor","report_row_id":"PAYROLL","weight":1},{"leg_id":"MAP.PAYROLL.U1.SALES.L02","view_id":"recurrence","report_row_id":"not_applicable","weight":1},{"leg_id":"MAP.PAYROLL.U1.SALES.L02","view_id":"commitment","report_row_id":"not_applicable","weight":1},{"leg_id":"MAP.PAYROLL.U1.SALES.L02","view_id":"behaviour","report_row_id":"not_applicable","weight":1}]},{"mapping_id":"MAP.PAYROLL.U2.MGMT","source_row_id":"PPL.U2","posting_owner":"People","stream":"CORPORATE","cost_centre":"MGMT","vendor_id":"PAYROLL","tax_code":"NONE","cash_class":"operating","classification":{"recurrence":"recurring","commitment":"committed","behaviour":"fixed"},"legs":[{"leg_id":"MAP.PAYROLL.U2.MGMT.L01","side":"debit","account_id":"GL.PEOPLE.U2","amount_component":"payroll_component"},{"leg_id":"MAP.PAYROLL.U2.MGMT.L02","side":"credit","account_id":"GL.CASH","amount_component":"payroll_component"}],"report_allocations":[{"leg_id":"MAP.PAYROLL.U2.MGMT.L01","view_id":"statement","report_row_id":"PNL.PEOPLE","weight":1},{"leg_id":"MAP.PAYROLL.U2.MGMT.L01","view_id":"nature","report_row_id":"people","weight":1},{"leg_id":"MAP.PAYROLL.U2.MGMT.L01","view_id":"function","report_row_id":"general_admin","weight":1},{"leg_id":"MAP.PAYROLL.U2.MGMT.L01","view_id":"cost_centre","report_row_id":"MGMT","weight":1},{"leg_id":"MAP.PAYROLL.U2.MGMT.L01","view_id":"vendor","report_row_id":"PAYROLL","weight":1},{"leg_id":"MAP.PAYROLL.U2.MGMT.L01","view_id":"recurrence","report_row_id":"recurring","weight":1},{"leg_id":"MAP.PAYROLL.U2.MGMT.L01","view_id":"commitment","report_row_id":"committed","weight":1},{"leg_id":"MAP.PAYROLL.U2.MGMT.L01","view_id":"behaviour","report_row_id":"fixed","weight":1},{"leg_id":"MAP.PAYROLL.U2.MGMT.L02","view_id":"statement","report_row_id":"BS.CASH","weight":1},{"leg_id":"MAP.PAYROLL.U2.MGMT.L02","view_id":"nature","report_row_id":"cash","weight":1},{"leg_id":"MAP.PAYROLL.U2.MGMT.L02","view_id":"function","report_row_id":"balance_sheet","weight":1},{"leg_id":"MAP.PAYROLL.U2.MGMT.L02","view_id":"cost_centre","report_row_id":"MGMT","weight":1},{"leg_id":"MAP.PAYROLL.U2.MGMT.L02","view_id":"vendor","report_row_id":"PAYROLL","weight":1},{"leg_id":"MAP.PAYROLL.U2.MGMT.L02","view_id":"recurrence","report_row_id":"not_applicable","weight":1},{"leg_id":"MAP.PAYROLL.U2.MGMT.L02","view_id":"commitment","report_row_id":"not_applicable","weight":1},{"leg_id":"MAP.PAYROLL.U2.MGMT.L02","view_id":"behaviour","report_row_id":"not_applicable","weight":1}]},{"mapping_id":"MAP.PAYROLL.U2.ENG","source_row_id":"PPL.U2","posting_owner":"People","stream":"CORPORATE","cost_centre":"ENG","vendor_id":"PAYROLL","tax_code":"NONE","cash_class":"operating","classification":{"recurrence":"recurring","commitment":"committed","behaviour":"fixed"},"legs":[{"leg_id":"MAP.PAYROLL.U2.ENG.L01","side":"debit","account_id":"GL.PEOPLE.U2","amount_component":"payroll_component"},{"leg_id":"MAP.PAYROLL.U2.ENG.L02","side":"credit","account_id":"GL.CASH","amount_component":"payroll_component"}],"report_allocations":[{"leg_id":"MAP.PAYROLL.U2.ENG.L01","view_id":"statement","report_row_id":"PNL.PEOPLE","weight":1},{"leg_id":"MAP.PAYROLL.U2.ENG.L01","view_id":"nature","report_row_id":"people","weight":1},{"leg_id":"MAP.PAYROLL.U2.ENG.L01","view_id":"function","report_row_id":"research_development","weight":1},{"leg_id":"MAP.PAYROLL.U2.ENG.L01","view_id":"cost_centre","report_row_id":"ENG","weight":1},{"leg_id":"MAP.PAYROLL.U2.ENG.L01","view_id":"vendor","report_row_id":"PAYROLL","weight":1},{"leg_id":"MAP.PAYROLL.U2.ENG.L01","view_id":"recurrence","report_row_id":"recurring","weight":1},{"leg_id":"MAP.PAYROLL.U2.ENG.L01","view_id":"commitment","report_row_id":"committed","weight":1},{"leg_id":"MAP.PAYROLL.U2.ENG.L01","view_id":"behaviour","report_row_id":"fixed","weight":1},{"leg_id":"MAP.PAYROLL.U2.ENG.L02","view_id":"statement","report_row_id":"BS.CASH","weight":1},{"leg_id":"MAP.PAYROLL.U2.ENG.L02","view_id":"nature","report_row_id":"cash","weight":1},{"leg_id":"MAP.PAYROLL.U2.ENG.L02","view_id":"function","report_row_id":"balance_sheet","weight":1},{"leg_id":"MAP.PAYROLL.U2.ENG.L02","view_id":"cost_centre","report_row_id":"ENG","weight":1},{"leg_id":"MAP.PAYROLL.U2.ENG.L02","view_id":"vendor","report_row_id":"PAYROLL","weight":1},{"leg_id":"MAP.PAYROLL.U2.ENG.L02","view_id":"recurrence","report_row_id":"not_applicable","weight":1},{"leg_id":"MAP.PAYROLL.U2.ENG.L02","view_id":"commitment","report_row_id":"not_applicable","weight":1},{"leg_id":"MAP.PAYROLL.U2.ENG.L02","view_id":"behaviour","report_row_id":"not_applicable","weight":1}]},{"mapping_id":"MAP.PAYROLL.U2.COMP","source_row_id":"PPL.U2","posting_owner":"People","stream":"CORPORATE","cost_centre":"COMP","vendor_id":"PAYROLL","tax_code":"NONE","cash_class":"operating","classification":{"recurrence":"recurring","commitment":"committed","behaviour":"fixed"},"legs":[{"leg_id":"MAP.PAYROLL.U2.COMP.L01","side":"debit","account_id":"GL.PEOPLE.U2","amount_component":"payroll_component"},{"leg_id":"MAP.PAYROLL.U2.COMP.L02","side":"credit","account_id":"GL.CASH","amount_component":"payroll_component"}],"report_allocations":[{"leg_id":"MAP.PAYROLL.U2.COMP.L01","view_id":"statement","report_row_id":"PNL.PEOPLE","weight":1},{"leg_id":"MAP.PAYROLL.U2.COMP.L01","view_id":"nature","report_row_id":"people","weight":1},{"leg_id":"MAP.PAYROLL.U2.COMP.L01","view_id":"function","report_row_id":"general_admin","weight":1},{"leg_id":"MAP.PAYROLL.U2.COMP.L01","view_id":"cost_centre","report_row_id":"COMP","weight":1},{"leg_id":"MAP.PAYROLL.U2.COMP.L01","view_id":"vendor","report_row_id":"PAYROLL","weight":1},{"leg_id":"MAP.PAYROLL.U2.COMP.L01","view_id":"recurrence","report_row_id":"recurring","weight":1},{"leg_id":"MAP.PAYROLL.U2.COMP.L01","view_id":"commitment","report_row_id":"committed","weight":1},{"leg_id":"MAP.PAYROLL.U2.COMP.L01","view_id":"behaviour","report_row_id":"fixed","weight":1},{"leg_id":"MAP.PAYROLL.U2.COMP.L02","view_id":"statement","report_row_id":"BS.CASH","weight":1},{"leg_id":"MAP.PAYROLL.U2.COMP.L02","view_id":"nature","report_row_id":"cash","weight":1},{"leg_id":"MAP.PAYROLL.U2.COMP.L02","view_id":"function","report_row_id":"balance_sheet","weight":1},{"leg_id":"MAP.PAYROLL.U2.COMP.L02","view_id":"cost_centre","report_row_id":"COMP","weight":1},{"leg_id":"MAP.PAYROLL.U2.COMP.L02","view_id":"vendor","report_row_id":"PAYROLL","weight":1},{"leg_id":"MAP.PAYROLL.U2.COMP.L02","view_id":"recurrence","report_row_id":"not_applicable","weight":1},{"leg_id":"MAP.PAYROLL.U2.COMP.L02","view_id":"commitment","report_row_id":"not_applicable","weight":1},{"leg_id":"MAP.PAYROLL.U2.COMP.L02","view_id":"behaviour","report_row_id":"not_applicable","weight":1}]},{"mapping_id":"MAP.PAYROLL.U2.PROD","source_row_id":"PPL.U2","posting_owner":"People","stream":"CORPORATE","cost_centre":"PROD","vendor_id":"PAYROLL","tax_code":"NONE","cash_class":"operating","classification":{"recurrence":"recurring","commitment":"committed","behaviour":"fixed"},"legs":[{"leg_id":"MAP.PAYROLL.U2.PROD.L01","side":"debit","account_id":"GL.PEOPLE.U2","amount_component":"payroll_component"},{"leg_id":"MAP.PAYROLL.U2.PROD.L02","side":"credit","account_id":"GL.CASH","amount_component":"payroll_component"}],"report_allocations":[{"leg_id":"MAP.PAYROLL.U2.PROD.L01","view_id":"statement","report_row_id":"PNL.PEOPLE","weight":1},{"leg_id":"MAP.PAYROLL.U2.PROD.L01","view_id":"nature","report_row_id":"people","weight":1},{"leg_id":"MAP.PAYROLL.U2.PROD.L01","view_id":"function","report_row_id":"research_development","weight":1},{"leg_id":"MAP.PAYROLL.U2.PROD.L01","view_id":"cost_centre","report_row_id":"PROD","weight":1},{"leg_id":"MAP.PAYROLL.U2.PROD.L01","view_id":"vendor","report_row_id":"PAYROLL","weight":1},{"leg_id":"MAP.PAYROLL.U2.PROD.L01","view_id":"recurrence","report_row_id":"recurring","weight":1},{"leg_id":"MAP.PAYROLL.U2.PROD.L01","view_id":"commitment","report_row_id":"committed","weight":1},{"leg_id":"MAP.PAYROLL.U2.PROD.L01","view_id":"behaviour","report_row_id":"fixed","weight":1},{"leg_id":"MAP.PAYROLL.U2.PROD.L02","view_id":"statement","report_row_id":"BS.CASH","weight":1},{"leg_id":"MAP.PAYROLL.U2.PROD.L02","view_id":"nature","report_row_id":"cash","weight":1},{"leg_id":"MAP.PAYROLL.U2.PROD.L02","view_id":"function","report_row_id":"balance_sheet","weight":1},{"leg_id":"MAP.PAYROLL.U2.PROD.L02","view_id":"cost_centre","report_row_id":"PROD","weight":1},{"leg_id":"MAP.PAYROLL.U2.PROD.L02","view_id":"vendor","report_row_id":"PAYROLL","weight":1},{"leg_id":"MAP.PAYROLL.U2.PROD.L02","view_id":"recurrence","report_row_id":"not_applicable","weight":1},{"leg_id":"MAP.PAYROLL.U2.PROD.L02","view_id":"commitment","report_row_id":"not_applicable","weight":1},{"leg_id":"MAP.PAYROLL.U2.PROD.L02","view_id":"behaviour","report_row_id":"not_applicable","weight":1}]},{"mapping_id":"MAP.PAYROLL.U2.MKT","source_row_id":"PPL.U2","posting_owner":"People","stream":"CORPORATE","cost_centre":"MKT","vendor_id":"PAYROLL","tax_code":"NONE","cash_class":"operating","classification":{"recurrence":"recurring","commitment":"committed","behaviour":"fixed"},"legs":[{"leg_id":"MAP.PAYROLL.U2.MKT.L01","side":"debit","account_id":"GL.PEOPLE.U2","amount_component":"payroll_component"},{"leg_id":"MAP.PAYROLL.U2.MKT.L02","side":"credit","account_id":"GL.CASH","amount_component":"payroll_component"}],"report_allocations":[{"leg_id":"MAP.PAYROLL.U2.MKT.L01","view_id":"statement","report_row_id":"PNL.PEOPLE","weight":1},{"leg_id":"MAP.PAYROLL.U2.MKT.L01","view_id":"nature","report_row_id":"people","weight":1},{"leg_id":"MAP.PAYROLL.U2.MKT.L01","view_id":"function","report_row_id":"sales_marketing","weight":1},{"leg_id":"MAP.PAYROLL.U2.MKT.L01","view_id":"cost_centre","report_row_id":"MKT","weight":1},{"leg_id":"MAP.PAYROLL.U2.MKT.L01","view_id":"vendor","report_row_id":"PAYROLL","weight":1},{"leg_id":"MAP.PAYROLL.U2.MKT.L01","view_id":"recurrence","report_row_id":"recurring","weight":1},{"leg_id":"MAP.PAYROLL.U2.MKT.L01","view_id":"commitment","report_row_id":"committed","weight":1},{"leg_id":"MAP.PAYROLL.U2.MKT.L01","view_id":"behaviour","report_row_id":"fixed","weight":1},{"leg_id":"MAP.PAYROLL.U2.MKT.L02","view_id":"statement","report_row_id":"BS.CASH","weight":1},{"leg_id":"MAP.PAYROLL.U2.MKT.L02","view_id":"nature","report_row_id":"cash","weight":1},{"leg_id":"MAP.PAYROLL.U2.MKT.L02","view_id":"function","report_row_id":"balance_sheet","weight":1},{"leg_id":"MAP.PAYROLL.U2.MKT.L02","view_id":"cost_centre","report_row_id":"MKT","weight":1},{"leg_id":"MAP.PAYROLL.U2.MKT.L02","view_id":"vendor","report_row_id":"PAYROLL","weight":1},{"leg_id":"MAP.PAYROLL.U2.MKT.L02","view_id":"recurrence","report_row_id":"not_applicable","weight":1},{"leg_id":"MAP.PAYROLL.U2.MKT.L02","view_id":"commitment","report_row_id":"not_applicable","weight":1},{"leg_id":"MAP.PAYROLL.U2.MKT.L02","view_id":"behaviour","report_row_id":"not_applicable","weight":1}]},{"mapping_id":"MAP.PAYROLL.U2.SUP","source_row_id":"PPL.U2","posting_owner":"People","stream":"CORPORATE","cost_centre":"SUP","vendor_id":"PAYROLL","tax_code":"NONE","cash_class":"operating","classification":{"recurrence":"recurring","commitment":"committed","behaviour":"fixed"},"legs":[{"leg_id":"MAP.PAYROLL.U2.SUP.L01","side":"debit","account_id":"GL.PEOPLE.U2","amount_component":"payroll_component"},{"leg_id":"MAP.PAYROLL.U2.SUP.L02","side":"credit","account_id":"GL.CASH","amount_component":"payroll_component"}],"report_allocations":[{"leg_id":"MAP.PAYROLL.U2.SUP.L01","view_id":"statement","report_row_id":"PNL.PEOPLE","weight":1},{"leg_id":"MAP.PAYROLL.U2.SUP.L01","view_id":"nature","report_row_id":"people","weight":1},{"leg_id":"MAP.PAYROLL.U2.SUP.L01","view_id":"function","report_row_id":"cost_of_revenue","weight":1},{"leg_id":"MAP.PAYROLL.U2.SUP.L01","view_id":"cost_centre","report_row_id":"SUP","weight":1},{"leg_id":"MAP.PAYROLL.U2.SUP.L01","view_id":"vendor","report_row_id":"PAYROLL","weight":1},{"leg_id":"MAP.PAYROLL.U2.SUP.L01","view_id":"recurrence","report_row_id":"recurring","weight":1},{"leg_id":"MAP.PAYROLL.U2.SUP.L01","view_id":"commitment","report_row_id":"committed","weight":1},{"leg_id":"MAP.PAYROLL.U2.SUP.L01","view_id":"behaviour","report_row_id":"fixed","weight":1},{"leg_id":"MAP.PAYROLL.U2.SUP.L02","view_id":"statement","report_row_id":"BS.CASH","weight":1},{"leg_id":"MAP.PAYROLL.U2.SUP.L02","view_id":"nature","report_row_id":"cash","weight":1},{"leg_id":"MAP.PAYROLL.U2.SUP.L02","view_id":"function","report_row_id":"balance_sheet","weight":1},{"leg_id":"MAP.PAYROLL.U2.SUP.L02","view_id":"cost_centre","report_row_id":"SUP","weight":1},{"leg_id":"MAP.PAYROLL.U2.SUP.L02","view_id":"vendor","report_row_id":"PAYROLL","weight":1},{"leg_id":"MAP.PAYROLL.U2.SUP.L02","view_id":"recurrence","report_row_id":"not_applicable","weight":1},{"leg_id":"MAP.PAYROLL.U2.SUP.L02","view_id":"commitment","report_row_id":"not_applicable","weight":1},{"leg_id":"MAP.PAYROLL.U2.SUP.L02","view_id":"behaviour","report_row_id":"not_applicable","weight":1}]},{"mapping_id":"MAP.PAYROLL.U2.FIN","source_row_id":"PPL.U2","posting_owner":"People","stream":"CORPORATE","cost_centre":"FIN","vendor_id":"PAYROLL","tax_code":"NONE","cash_class":"operating","classification":{"recurrence":"recurring","commitment":"committed","behaviour":"fixed"},"legs":[{"leg_id":"MAP.PAYROLL.U2.FIN.L01","side":"debit","account_id":"GL.PEOPLE.U2","amount_component":"payroll_component"},{"leg_id":"MAP.PAYROLL.U2.FIN.L02","side":"credit","account_id":"GL.CASH","amount_component":"payroll_component"}],"report_allocations":[{"leg_id":"MAP.PAYROLL.U2.FIN.L01","view_id":"statement","report_row_id":"PNL.PEOPLE","weight":1},{"leg_id":"MAP.PAYROLL.U2.FIN.L01","view_id":"nature","report_row_id":"people","weight":1},{"leg_id":"MAP.PAYROLL.U2.FIN.L01","view_id":"function","report_row_id":"general_admin","weight":1},{"leg_id":"MAP.PAYROLL.U2.FIN.L01","view_id":"cost_centre","report_row_id":"FIN","weight":1},{"leg_id":"MAP.PAYROLL.U2.FIN.L01","view_id":"vendor","report_row_id":"PAYROLL","weight":1},{"leg_id":"MAP.PAYROLL.U2.FIN.L01","view_id":"recurrence","report_row_id":"recurring","weight":1},{"leg_id":"MAP.PAYROLL.U2.FIN.L01","view_id":"commitment","report_row_id":"committed","weight":1},{"leg_id":"MAP.PAYROLL.U2.FIN.L01","view_id":"behaviour","report_row_id":"fixed","weight":1},{"leg_id":"MAP.PAYROLL.U2.FIN.L02","view_id":"statement","report_row_id":"BS.CASH","weight":1},{"leg_id":"MAP.PAYROLL.U2.FIN.L02","view_id":"nature","report_row_id":"cash","weight":1},{"leg_id":"MAP.PAYROLL.U2.FIN.L02","view_id":"function","report_row_id":"balance_sheet","weight":1},{"leg_id":"MAP.PAYROLL.U2.FIN.L02","view_id":"cost_centre","report_row_id":"FIN","weight":1},{"leg_id":"MAP.PAYROLL.U2.FIN.L02","view_id":"vendor","report_row_id":"PAYROLL","weight":1},{"leg_id":"MAP.PAYROLL.U2.FIN.L02","view_id":"recurrence","report_row_id":"not_applicable","weight":1},{"leg_id":"MAP.PAYROLL.U2.FIN.L02","view_id":"commitment","report_row_id":"not_applicable","weight":1},{"leg_id":"MAP.PAYROLL.U2.FIN.L02","view_id":"behaviour","report_row_id":"not_applicable","weight":1}]},{"mapping_id":"MAP.PAYROLL.U2.SALES","source_row_id":"PPL.U2","posting_owner":"People","stream":"CORPORATE","cost_centre":"SALES","vendor_id":"PAYROLL","tax_code":"NONE","cash_class":"operating","classification":{"recurrence":"recurring","commitment":"committed","behaviour":"fixed"},"legs":[{"leg_id":"MAP.PAYROLL.U2.SALES.L01","side":"debit","account_id":"GL.PEOPLE.U2","amount_component":"payroll_component"},{"leg_id":"MAP.PAYROLL.U2.SALES.L02","side":"credit","account_id":"GL.CASH","amount_component":"payroll_component"}],"report_allocations":[{"leg_id":"MAP.PAYROLL.U2.SALES.L01","view_id":"statement","report_row_id":"PNL.PEOPLE","weight":1},{"leg_id":"MAP.PAYROLL.U2.SALES.L01","view_id":"nature","report_row_id":"people","weight":1},{"leg_id":"MAP.PAYROLL.U2.SALES.L01","view_id":"function","report_row_id":"sales_marketing","weight":1},{"leg_id":"MAP.PAYROLL.U2.SALES.L01","view_id":"cost_centre","report_row_id":"SALES","weight":1},{"leg_id":"MAP.PAYROLL.U2.SALES.L01","view_id":"vendor","report_row_id":"PAYROLL","weight":1},{"leg_id":"MAP.PAYROLL.U2.SALES.L01","view_id":"recurrence","report_row_id":"recurring","weight":1},{"leg_id":"MAP.PAYROLL.U2.SALES.L01","view_id":"commitment","report_row_id":"committed","weight":1},{"leg_id":"MAP.PAYROLL.U2.SALES.L01","view_id":"behaviour","report_row_id":"fixed","weight":1},{"leg_id":"MAP.PAYROLL.U2.SALES.L02","view_id":"statement","report_row_id":"BS.CASH","weight":1},{"leg_id":"MAP.PAYROLL.U2.SALES.L02","view_id":"nature","report_row_id":"cash","weight":1},{"leg_id":"MAP.PAYROLL.U2.SALES.L02","view_id":"function","report_row_id":"balance_sheet","weight":1},{"leg_id":"MAP.PAYROLL.U2.SALES.L02","view_id":"cost_centre","report_row_id":"SALES","weight":1},{"leg_id":"MAP.PAYROLL.U2.SALES.L02","view_id":"vendor","report_row_id":"PAYROLL","weight":1},{"leg_id":"MAP.PAYROLL.U2.SALES.L02","view_id":"recurrence","report_row_id":"not_applicable","weight":1},{"leg_id":"MAP.PAYROLL.U2.SALES.L02","view_id":"commitment","report_row_id":"not_applicable","weight":1},{"leg_id":"MAP.PAYROLL.U2.SALES.L02","view_id":"behaviour","report_row_id":"not_applicable","weight":1}]},{"mapping_id":"MAP.PAYROLL.INSOLV.MGMT","source_row_id":"PPL.INSOLV","posting_owner":"People","stream":"CORPORATE","cost_centre":"MGMT","vendor_id":"PAYROLL","tax_code":"NONE","cash_class":"operating","classification":{"recurrence":"recurring","commitment":"committed","behaviour":"fixed"},"legs":[{"leg_id":"MAP.PAYROLL.INSOLV.MGMT.L01","side":"debit","account_id":"GL.PEOPLE.INSOLV","amount_component":"payroll_component"},{"leg_id":"MAP.PAYROLL.INSOLV.MGMT.L02","side":"credit","account_id":"GL.CASH","amount_component":"payroll_component"}],"report_allocations":[{"leg_id":"MAP.PAYROLL.INSOLV.MGMT.L01","view_id":"statement","report_row_id":"PNL.PEOPLE","weight":1},{"leg_id":"MAP.PAYROLL.INSOLV.MGMT.L01","view_id":"nature","report_row_id":"people","weight":1},{"leg_id":"MAP.PAYROLL.INSOLV.MGMT.L01","view_id":"function","report_row_id":"general_admin","weight":1},{"leg_id":"MAP.PAYROLL.INSOLV.MGMT.L01","view_id":"cost_centre","report_row_id":"MGMT","weight":1},{"leg_id":"MAP.PAYROLL.INSOLV.MGMT.L01","view_id":"vendor","report_row_id":"PAYROLL","weight":1},{"leg_id":"MAP.PAYROLL.INSOLV.MGMT.L01","view_id":"recurrence","report_row_id":"recurring","weight":1},{"leg_id":"MAP.PAYROLL.INSOLV.MGMT.L01","view_id":"commitment","report_row_id":"committed","weight":1},{"leg_id":"MAP.PAYROLL.INSOLV.MGMT.L01","view_id":"behaviour","report_row_id":"fixed","weight":1},{"leg_id":"MAP.PAYROLL.INSOLV.MGMT.L02","view_id":"statement","report_row_id":"BS.CASH","weight":1},{"leg_id":"MAP.PAYROLL.INSOLV.MGMT.L02","view_id":"nature","report_row_id":"cash","weight":1},{"leg_id":"MAP.PAYROLL.INSOLV.MGMT.L02","view_id":"function","report_row_id":"balance_sheet","weight":1},{"leg_id":"MAP.PAYROLL.INSOLV.MGMT.L02","view_id":"cost_centre","report_row_id":"MGMT","weight":1},{"leg_id":"MAP.PAYROLL.INSOLV.MGMT.L02","view_id":"vendor","report_row_id":"PAYROLL","weight":1},{"leg_id":"MAP.PAYROLL.INSOLV.MGMT.L02","view_id":"recurrence","report_row_id":"not_applicable","weight":1},{"leg_id":"MAP.PAYROLL.INSOLV.MGMT.L02","view_id":"commitment","report_row_id":"not_applicable","weight":1},{"leg_id":"MAP.PAYROLL.INSOLV.MGMT.L02","view_id":"behaviour","report_row_id":"not_applicable","weight":1}]},{"mapping_id":"MAP.PAYROLL.INSOLV.ENG","source_row_id":"PPL.INSOLV","posting_owner":"People","stream":"CORPORATE","cost_centre":"ENG","vendor_id":"PAYROLL","tax_code":"NONE","cash_class":"operating","classification":{"recurrence":"recurring","commitment":"committed","behaviour":"fixed"},"legs":[{"leg_id":"MAP.PAYROLL.INSOLV.ENG.L01","side":"debit","account_id":"GL.PEOPLE.INSOLV","amount_component":"payroll_component"},{"leg_id":"MAP.PAYROLL.INSOLV.ENG.L02","side":"credit","account_id":"GL.CASH","amount_component":"payroll_component"}],"report_allocations":[{"leg_id":"MAP.PAYROLL.INSOLV.ENG.L01","view_id":"statement","report_row_id":"PNL.PEOPLE","weight":1},{"leg_id":"MAP.PAYROLL.INSOLV.ENG.L01","view_id":"nature","report_row_id":"people","weight":1},{"leg_id":"MAP.PAYROLL.INSOLV.ENG.L01","view_id":"function","report_row_id":"research_development","weight":1},{"leg_id":"MAP.PAYROLL.INSOLV.ENG.L01","view_id":"cost_centre","report_row_id":"ENG","weight":1},{"leg_id":"MAP.PAYROLL.INSOLV.ENG.L01","view_id":"vendor","report_row_id":"PAYROLL","weight":1},{"leg_id":"MAP.PAYROLL.INSOLV.ENG.L01","view_id":"recurrence","report_row_id":"recurring","weight":1},{"leg_id":"MAP.PAYROLL.INSOLV.ENG.L01","view_id":"commitment","report_row_id":"committed","weight":1},{"leg_id":"MAP.PAYROLL.INSOLV.ENG.L01","view_id":"behaviour","report_row_id":"fixed","weight":1},{"leg_id":"MAP.PAYROLL.INSOLV.ENG.L02","view_id":"statement","report_row_id":"BS.CASH","weight":1},{"leg_id":"MAP.PAYROLL.INSOLV.ENG.L02","view_id":"nature","report_row_id":"cash","weight":1},{"leg_id":"MAP.PAYROLL.INSOLV.ENG.L02","view_id":"function","report_row_id":"balance_sheet","weight":1},{"leg_id":"MAP.PAYROLL.INSOLV.ENG.L02","view_id":"cost_centre","report_row_id":"ENG","weight":1},{"leg_id":"MAP.PAYROLL.INSOLV.ENG.L02","view_id":"vendor","report_row_id":"PAYROLL","weight":1},{"leg_id":"MAP.PAYROLL.INSOLV.ENG.L02","view_id":"recurrence","report_row_id":"not_applicable","weight":1},{"leg_id":"MAP.PAYROLL.INSOLV.ENG.L02","view_id":"commitment","report_row_id":"not_applicable","weight":1},{"leg_id":"MAP.PAYROLL.INSOLV.ENG.L02","view_id":"behaviour","report_row_id":"not_applicable","weight":1}]},{"mapping_id":"MAP.PAYROLL.INSOLV.COMP","source_row_id":"PPL.INSOLV","posting_owner":"People","stream":"CORPORATE","cost_centre":"COMP","vendor_id":"PAYROLL","tax_code":"NONE","cash_class":"operating","classification":{"recurrence":"recurring","commitment":"committed","behaviour":"fixed"},"legs":[{"leg_id":"MAP.PAYROLL.INSOLV.COMP.L01","side":"debit","account_id":"GL.PEOPLE.INSOLV","amount_component":"payroll_component"},{"leg_id":"MAP.PAYROLL.INSOLV.COMP.L02","side":"credit","account_id":"GL.CASH","amount_component":"payroll_component"}],"report_allocations":[{"leg_id":"MAP.PAYROLL.INSOLV.COMP.L01","view_id":"statement","report_row_id":"PNL.PEOPLE","weight":1},{"leg_id":"MAP.PAYROLL.INSOLV.COMP.L01","view_id":"nature","report_row_id":"people","weight":1},{"leg_id":"MAP.PAYROLL.INSOLV.COMP.L01","view_id":"function","report_row_id":"general_admin","weight":1},{"leg_id":"MAP.PAYROLL.INSOLV.COMP.L01","view_id":"cost_centre","report_row_id":"COMP","weight":1},{"leg_id":"MAP.PAYROLL.INSOLV.COMP.L01","view_id":"vendor","report_row_id":"PAYROLL","weight":1},{"leg_id":"MAP.PAYROLL.INSOLV.COMP.L01","view_id":"recurrence","report_row_id":"recurring","weight":1},{"leg_id":"MAP.PAYROLL.INSOLV.COMP.L01","view_id":"commitment","report_row_id":"committed","weight":1},{"leg_id":"MAP.PAYROLL.INSOLV.COMP.L01","view_id":"behaviour","report_row_id":"fixed","weight":1},{"leg_id":"MAP.PAYROLL.INSOLV.COMP.L02","view_id":"statement","report_row_id":"BS.CASH","weight":1},{"leg_id":"MAP.PAYROLL.INSOLV.COMP.L02","view_id":"nature","report_row_id":"cash","weight":1},{"leg_id":"MAP.PAYROLL.INSOLV.COMP.L02","view_id":"function","report_row_id":"balance_sheet","weight":1},{"leg_id":"MAP.PAYROLL.INSOLV.COMP.L02","view_id":"cost_centre","report_row_id":"COMP","weight":1},{"leg_id":"MAP.PAYROLL.INSOLV.COMP.L02","view_id":"vendor","report_row_id":"PAYROLL","weight":1},{"leg_id":"MAP.PAYROLL.INSOLV.COMP.L02","view_id":"recurrence","report_row_id":"not_applicable","weight":1},{"leg_id":"MAP.PAYROLL.INSOLV.COMP.L02","view_id":"commitment","report_row_id":"not_applicable","weight":1},{"leg_id":"MAP.PAYROLL.INSOLV.COMP.L02","view_id":"behaviour","report_row_id":"not_applicable","weight":1}]},{"mapping_id":"MAP.PAYROLL.INSOLV.PROD","source_row_id":"PPL.INSOLV","posting_owner":"People","stream":"CORPORATE","cost_centre":"PROD","vendor_id":"PAYROLL","tax_code":"NONE","cash_class":"operating","classification":{"recurrence":"recurring","commitment":"committed","behaviour":"fixed"},"legs":[{"leg_id":"MAP.PAYROLL.INSOLV.PROD.L01","side":"debit","account_id":"GL.PEOPLE.INSOLV","amount_component":"payroll_component"},{"leg_id":"MAP.PAYROLL.INSOLV.PROD.L02","side":"credit","account_id":"GL.CASH","amount_component":"payroll_component"}],"report_allocations":[{"leg_id":"MAP.PAYROLL.INSOLV.PROD.L01","view_id":"statement","report_row_id":"PNL.PEOPLE","weight":1},{"leg_id":"MAP.PAYROLL.INSOLV.PROD.L01","view_id":"nature","report_row_id":"people","weight":1},{"leg_id":"MAP.PAYROLL.INSOLV.PROD.L01","view_id":"function","report_row_id":"research_development","weight":1},{"leg_id":"MAP.PAYROLL.INSOLV.PROD.L01","view_id":"cost_centre","report_row_id":"PROD","weight":1},{"leg_id":"MAP.PAYROLL.INSOLV.PROD.L01","view_id":"vendor","report_row_id":"PAYROLL","weight":1},{"leg_id":"MAP.PAYROLL.INSOLV.PROD.L01","view_id":"recurrence","report_row_id":"recurring","weight":1},{"leg_id":"MAP.PAYROLL.INSOLV.PROD.L01","view_id":"commitment","report_row_id":"committed","weight":1},{"leg_id":"MAP.PAYROLL.INSOLV.PROD.L01","view_id":"behaviour","report_row_id":"fixed","weight":1},{"leg_id":"MAP.PAYROLL.INSOLV.PROD.L02","view_id":"statement","report_row_id":"BS.CASH","weight":1},{"leg_id":"MAP.PAYROLL.INSOLV.PROD.L02","view_id":"nature","report_row_id":"cash","weight":1},{"leg_id":"MAP.PAYROLL.INSOLV.PROD.L02","view_id":"function","report_row_id":"balance_sheet","weight":1},{"leg_id":"MAP.PAYROLL.INSOLV.PROD.L02","view_id":"cost_centre","report_row_id":"PROD","weight":1},{"leg_id":"MAP.PAYROLL.INSOLV.PROD.L02","view_id":"vendor","report_row_id":"PAYROLL","weight":1},{"leg_id":"MAP.PAYROLL.INSOLV.PROD.L02","view_id":"recurrence","report_row_id":"not_applicable","weight":1},{"leg_id":"MAP.PAYROLL.INSOLV.PROD.L02","view_id":"commitment","report_row_id":"not_applicable","weight":1},{"leg_id":"MAP.PAYROLL.INSOLV.PROD.L02","view_id":"behaviour","report_row_id":"not_applicable","weight":1}]},{"mapping_id":"MAP.PAYROLL.INSOLV.MKT","source_row_id":"PPL.INSOLV","posting_owner":"People","stream":"CORPORATE","cost_centre":"MKT","vendor_id":"PAYROLL","tax_code":"NONE","cash_class":"operating","classification":{"recurrence":"recurring","commitment":"committed","behaviour":"fixed"},"legs":[{"leg_id":"MAP.PAYROLL.INSOLV.MKT.L01","side":"debit","account_id":"GL.PEOPLE.INSOLV","amount_component":"payroll_component"},{"leg_id":"MAP.PAYROLL.INSOLV.MKT.L02","side":"credit","account_id":"GL.CASH","amount_component":"payroll_component"}],"report_allocations":[{"leg_id":"MAP.PAYROLL.INSOLV.MKT.L01","view_id":"statement","report_row_id":"PNL.PEOPLE","weight":1},{"leg_id":"MAP.PAYROLL.INSOLV.MKT.L01","view_id":"nature","report_row_id":"people","weight":1},{"leg_id":"MAP.PAYROLL.INSOLV.MKT.L01","view_id":"function","report_row_id":"sales_marketing","weight":1},{"leg_id":"MAP.PAYROLL.INSOLV.MKT.L01","view_id":"cost_centre","report_row_id":"MKT","weight":1},{"leg_id":"MAP.PAYROLL.INSOLV.MKT.L01","view_id":"vendor","report_row_id":"PAYROLL","weight":1},{"leg_id":"MAP.PAYROLL.INSOLV.MKT.L01","view_id":"recurrence","report_row_id":"recurring","weight":1},{"leg_id":"MAP.PAYROLL.INSOLV.MKT.L01","view_id":"commitment","report_row_id":"committed","weight":1},{"leg_id":"MAP.PAYROLL.INSOLV.MKT.L01","view_id":"behaviour","report_row_id":"fixed","weight":1},{"leg_id":"MAP.PAYROLL.INSOLV.MKT.L02","view_id":"statement","report_row_id":"BS.CASH","weight":1},{"leg_id":"MAP.PAYROLL.INSOLV.MKT.L02","view_id":"nature","report_row_id":"cash","weight":1},{"leg_id":"MAP.PAYROLL.INSOLV.MKT.L02","view_id":"function","report_row_id":"balance_sheet","weight":1},{"leg_id":"MAP.PAYROLL.INSOLV.MKT.L02","view_id":"cost_centre","report_row_id":"MKT","weight":1},{"leg_id":"MAP.PAYROLL.INSOLV.MKT.L02","view_id":"vendor","report_row_id":"PAYROLL","weight":1},{"leg_id":"MAP.PAYROLL.INSOLV.MKT.L02","view_id":"recurrence","report_row_id":"not_applicable","weight":1},{"leg_id":"MAP.PAYROLL.INSOLV.MKT.L02","view_id":"commitment","report_row_id":"not_applicable","weight":1},{"leg_id":"MAP.PAYROLL.INSOLV.MKT.L02","view_id":"behaviour","report_row_id":"not_applicable","weight":1}]},{"mapping_id":"MAP.PAYROLL.INSOLV.SUP","source_row_id":"PPL.INSOLV","posting_owner":"People","stream":"CORPORATE","cost_centre":"SUP","vendor_id":"PAYROLL","tax_code":"NONE","cash_class":"operating","classification":{"recurrence":"recurring","commitment":"committed","behaviour":"fixed"},"legs":[{"leg_id":"MAP.PAYROLL.INSOLV.SUP.L01","side":"debit","account_id":"GL.PEOPLE.INSOLV","amount_component":"payroll_component"},{"leg_id":"MAP.PAYROLL.INSOLV.SUP.L02","side":"credit","account_id":"GL.CASH","amount_component":"payroll_component"}],"report_allocations":[{"leg_id":"MAP.PAYROLL.INSOLV.SUP.L01","view_id":"statement","report_row_id":"PNL.PEOPLE","weight":1},{"leg_id":"MAP.PAYROLL.INSOLV.SUP.L01","view_id":"nature","report_row_id":"people","weight":1},{"leg_id":"MAP.PAYROLL.INSOLV.SUP.L01","view_id":"function","report_row_id":"cost_of_revenue","weight":1},{"leg_id":"MAP.PAYROLL.INSOLV.SUP.L01","view_id":"cost_centre","report_row_id":"SUP","weight":1},{"leg_id":"MAP.PAYROLL.INSOLV.SUP.L01","view_id":"vendor","report_row_id":"PAYROLL","weight":1},{"leg_id":"MAP.PAYROLL.INSOLV.SUP.L01","view_id":"recurrence","report_row_id":"recurring","weight":1},{"leg_id":"MAP.PAYROLL.INSOLV.SUP.L01","view_id":"commitment","report_row_id":"committed","weight":1},{"leg_id":"MAP.PAYROLL.INSOLV.SUP.L01","view_id":"behaviour","report_row_id":"fixed","weight":1},{"leg_id":"MAP.PAYROLL.INSOLV.SUP.L02","view_id":"statement","report_row_id":"BS.CASH","weight":1},{"leg_id":"MAP.PAYROLL.INSOLV.SUP.L02","view_id":"nature","report_row_id":"cash","weight":1},{"leg_id":"MAP.PAYROLL.INSOLV.SUP.L02","view_id":"function","report_row_id":"balance_sheet","weight":1},{"leg_id":"MAP.PAYROLL.INSOLV.SUP.L02","view_id":"cost_centre","report_row_id":"SUP","weight":1},{"leg_id":"MAP.PAYROLL.INSOLV.SUP.L02","view_id":"vendor","report_row_id":"PAYROLL","weight":1},{"leg_id":"MAP.PAYROLL.INSOLV.SUP.L02","view_id":"recurrence","report_row_id":"not_applicable","weight":1},{"leg_id":"MAP.PAYROLL.INSOLV.SUP.L02","view_id":"commitment","report_row_id":"not_applicable","weight":1},{"leg_id":"MAP.PAYROLL.INSOLV.SUP.L02","view_id":"behaviour","report_row_id":"not_applicable","weight":1}]},{"mapping_id":"MAP.PAYROLL.INSOLV.FIN","source_row_id":"PPL.INSOLV","posting_owner":"People","stream":"CORPORATE","cost_centre":"FIN","vendor_id":"PAYROLL","tax_code":"NONE","cash_class":"operating","classification":{"recurrence":"recurring","commitment":"committed","behaviour":"fixed"},"legs":[{"leg_id":"MAP.PAYROLL.INSOLV.FIN.L01","side":"debit","account_id":"GL.PEOPLE.INSOLV","amount_component":"payroll_component"},{"leg_id":"MAP.PAYROLL.INSOLV.FIN.L02","side":"credit","account_id":"GL.CASH","amount_component":"payroll_component"}],"report_allocations":[{"leg_id":"MAP.PAYROLL.INSOLV.FIN.L01","view_id":"statement","report_row_id":"PNL.PEOPLE","weight":1},{"leg_id":"MAP.PAYROLL.INSOLV.FIN.L01","view_id":"nature","report_row_id":"people","weight":1},{"leg_id":"MAP.PAYROLL.INSOLV.FIN.L01","view_id":"function","report_row_id":"general_admin","weight":1},{"leg_id":"MAP.PAYROLL.INSOLV.FIN.L01","view_id":"cost_centre","report_row_id":"FIN","weight":1},{"leg_id":"MAP.PAYROLL.INSOLV.FIN.L01","view_id":"vendor","report_row_id":"PAYROLL","weight":1},{"leg_id":"MAP.PAYROLL.INSOLV.FIN.L01","view_id":"recurrence","report_row_id":"recurring","weight":1},{"leg_id":"MAP.PAYROLL.INSOLV.FIN.L01","view_id":"commitment","report_row_id":"committed","weight":1},{"leg_id":"MAP.PAYROLL.INSOLV.FIN.L01","view_id":"behaviour","report_row_id":"fixed","weight":1},{"leg_id":"MAP.PAYROLL.INSOLV.FIN.L02","view_id":"statement","report_row_id":"BS.CASH","weight":1},{"leg_id":"MAP.PAYROLL.INSOLV.FIN.L02","view_id":"nature","report_row_id":"cash","weight":1},{"leg_id":"MAP.PAYROLL.INSOLV.FIN.L02","view_id":"function","report_row_id":"balance_sheet","weight":1},{"leg_id":"MAP.PAYROLL.INSOLV.FIN.L02","view_id":"cost_centre","report_row_id":"FIN","weight":1},{"leg_id":"MAP.PAYROLL.INSOLV.FIN.L02","view_id":"vendor","report_row_id":"PAYROLL","weight":1},{"leg_id":"MAP.PAYROLL.INSOLV.FIN.L02","view_id":"recurrence","report_row_id":"not_applicable","weight":1},{"leg_id":"MAP.PAYROLL.INSOLV.FIN.L02","view_id":"commitment","report_row_id":"not_applicable","weight":1},{"leg_id":"MAP.PAYROLL.INSOLV.FIN.L02","view_id":"behaviour","report_row_id":"not_applicable","weight":1}]},{"mapping_id":"MAP.PAYROLL.INSOLV.SALES","source_row_id":"PPL.INSOLV","posting_owner":"People","stream":"CORPORATE","cost_centre":"SALES","vendor_id":"PAYROLL","tax_code":"NONE","cash_class":"operating","classification":{"recurrence":"recurring","commitment":"committed","behaviour":"fixed"},"legs":[{"leg_id":"MAP.PAYROLL.INSOLV.SALES.L01","side":"debit","account_id":"GL.PEOPLE.INSOLV","amount_component":"payroll_component"},{"leg_id":"MAP.PAYROLL.INSOLV.SALES.L02","side":"credit","account_id":"GL.CASH","amount_component":"payroll_component"}],"report_allocations":[{"leg_id":"MAP.PAYROLL.INSOLV.SALES.L01","view_id":"statement","report_row_id":"PNL.PEOPLE","weight":1},{"leg_id":"MAP.PAYROLL.INSOLV.SALES.L01","view_id":"nature","report_row_id":"people","weight":1},{"leg_id":"MAP.PAYROLL.INSOLV.SALES.L01","view_id":"function","report_row_id":"sales_marketing","weight":1},{"leg_id":"MAP.PAYROLL.INSOLV.SALES.L01","view_id":"cost_centre","report_row_id":"SALES","weight":1},{"leg_id":"MAP.PAYROLL.INSOLV.SALES.L01","view_id":"vendor","report_row_id":"PAYROLL","weight":1},{"leg_id":"MAP.PAYROLL.INSOLV.SALES.L01","view_id":"recurrence","report_row_id":"recurring","weight":1},{"leg_id":"MAP.PAYROLL.INSOLV.SALES.L01","view_id":"commitment","report_row_id":"committed","weight":1},{"leg_id":"MAP.PAYROLL.INSOLV.SALES.L01","view_id":"behaviour","report_row_id":"fixed","weight":1},{"leg_id":"MAP.PAYROLL.INSOLV.SALES.L02","view_id":"statement","report_row_id":"BS.CASH","weight":1},{"leg_id":"MAP.PAYROLL.INSOLV.SALES.L02","view_id":"nature","report_row_id":"cash","weight":1},{"leg_id":"MAP.PAYROLL.INSOLV.SALES.L02","view_id":"function","report_row_id":"balance_sheet","weight":1},{"leg_id":"MAP.PAYROLL.INSOLV.SALES.L02","view_id":"cost_centre","report_row_id":"SALES","weight":1},{"leg_id":"MAP.PAYROLL.INSOLV.SALES.L02","view_id":"vendor","report_row_id":"PAYROLL","weight":1},{"leg_id":"MAP.PAYROLL.INSOLV.SALES.L02","view_id":"recurrence","report_row_id":"not_applicable","weight":1},{"leg_id":"MAP.PAYROLL.INSOLV.SALES.L02","view_id":"commitment","report_row_id":"not_applicable","weight":1},{"leg_id":"MAP.PAYROLL.INSOLV.SALES.L02","view_id":"behaviour","report_row_id":"not_applicable","weight":1}]},{"mapping_id":"MAP.PAYROLL.BG.MGMT","source_row_id":"PPL.BG","posting_owner":"People","stream":"CORPORATE","cost_centre":"MGMT","vendor_id":"PAYROLL","tax_code":"NONE","cash_class":"operating","classification":{"recurrence":"recurring","commitment":"committed","behaviour":"fixed"},"legs":[{"leg_id":"MAP.PAYROLL.BG.MGMT.L01","side":"debit","account_id":"GL.PEOPLE.BG","amount_component":"payroll_component"},{"leg_id":"MAP.PAYROLL.BG.MGMT.L02","side":"credit","account_id":"GL.CASH","amount_component":"payroll_component"}],"report_allocations":[{"leg_id":"MAP.PAYROLL.BG.MGMT.L01","view_id":"statement","report_row_id":"PNL.PEOPLE","weight":1},{"leg_id":"MAP.PAYROLL.BG.MGMT.L01","view_id":"nature","report_row_id":"people","weight":1},{"leg_id":"MAP.PAYROLL.BG.MGMT.L01","view_id":"function","report_row_id":"general_admin","weight":1},{"leg_id":"MAP.PAYROLL.BG.MGMT.L01","view_id":"cost_centre","report_row_id":"MGMT","weight":1},{"leg_id":"MAP.PAYROLL.BG.MGMT.L01","view_id":"vendor","report_row_id":"PAYROLL","weight":1},{"leg_id":"MAP.PAYROLL.BG.MGMT.L01","view_id":"recurrence","report_row_id":"recurring","weight":1},{"leg_id":"MAP.PAYROLL.BG.MGMT.L01","view_id":"commitment","report_row_id":"committed","weight":1},{"leg_id":"MAP.PAYROLL.BG.MGMT.L01","view_id":"behaviour","report_row_id":"fixed","weight":1},{"leg_id":"MAP.PAYROLL.BG.MGMT.L02","view_id":"statement","report_row_id":"BS.CASH","weight":1},{"leg_id":"MAP.PAYROLL.BG.MGMT.L02","view_id":"nature","report_row_id":"cash","weight":1},{"leg_id":"MAP.PAYROLL.BG.MGMT.L02","view_id":"function","report_row_id":"balance_sheet","weight":1},{"leg_id":"MAP.PAYROLL.BG.MGMT.L02","view_id":"cost_centre","report_row_id":"MGMT","weight":1},{"leg_id":"MAP.PAYROLL.BG.MGMT.L02","view_id":"vendor","report_row_id":"PAYROLL","weight":1},{"leg_id":"MAP.PAYROLL.BG.MGMT.L02","view_id":"recurrence","report_row_id":"not_applicable","weight":1},{"leg_id":"MAP.PAYROLL.BG.MGMT.L02","view_id":"commitment","report_row_id":"not_applicable","weight":1},{"leg_id":"MAP.PAYROLL.BG.MGMT.L02","view_id":"behaviour","report_row_id":"not_applicable","weight":1}]},{"mapping_id":"MAP.PAYROLL.BG.ENG","source_row_id":"PPL.BG","posting_owner":"People","stream":"CORPORATE","cost_centre":"ENG","vendor_id":"PAYROLL","tax_code":"NONE","cash_class":"operating","classification":{"recurrence":"recurring","commitment":"committed","behaviour":"fixed"},"legs":[{"leg_id":"MAP.PAYROLL.BG.ENG.L01","side":"debit","account_id":"GL.PEOPLE.BG","amount_component":"payroll_component"},{"leg_id":"MAP.PAYROLL.BG.ENG.L02","side":"credit","account_id":"GL.CASH","amount_component":"payroll_component"}],"report_allocations":[{"leg_id":"MAP.PAYROLL.BG.ENG.L01","view_id":"statement","report_row_id":"PNL.PEOPLE","weight":1},{"leg_id":"MAP.PAYROLL.BG.ENG.L01","view_id":"nature","report_row_id":"people","weight":1},{"leg_id":"MAP.PAYROLL.BG.ENG.L01","view_id":"function","report_row_id":"research_development","weight":1},{"leg_id":"MAP.PAYROLL.BG.ENG.L01","view_id":"cost_centre","report_row_id":"ENG","weight":1},{"leg_id":"MAP.PAYROLL.BG.ENG.L01","view_id":"vendor","report_row_id":"PAYROLL","weight":1},{"leg_id":"MAP.PAYROLL.BG.ENG.L01","view_id":"recurrence","report_row_id":"recurring","weight":1},{"leg_id":"MAP.PAYROLL.BG.ENG.L01","view_id":"commitment","report_row_id":"committed","weight":1},{"leg_id":"MAP.PAYROLL.BG.ENG.L01","view_id":"behaviour","report_row_id":"fixed","weight":1},{"leg_id":"MAP.PAYROLL.BG.ENG.L02","view_id":"statement","report_row_id":"BS.CASH","weight":1},{"leg_id":"MAP.PAYROLL.BG.ENG.L02","view_id":"nature","report_row_id":"cash","weight":1},{"leg_id":"MAP.PAYROLL.BG.ENG.L02","view_id":"function","report_row_id":"balance_sheet","weight":1},{"leg_id":"MAP.PAYROLL.BG.ENG.L02","view_id":"cost_centre","report_row_id":"ENG","weight":1},{"leg_id":"MAP.PAYROLL.BG.ENG.L02","view_id":"vendor","report_row_id":"PAYROLL","weight":1},{"leg_id":"MAP.PAYROLL.BG.ENG.L02","view_id":"recurrence","report_row_id":"not_applicable","weight":1},{"leg_id":"MAP.PAYROLL.BG.ENG.L02","view_id":"commitment","report_row_id":"not_applicable","weight":1},{"leg_id":"MAP.PAYROLL.BG.ENG.L02","view_id":"behaviour","report_row_id":"not_applicable","weight":1}]},{"mapping_id":"MAP.PAYROLL.BG.COMP","source_row_id":"PPL.BG","posting_owner":"People","stream":"CORPORATE","cost_centre":"COMP","vendor_id":"PAYROLL","tax_code":"NONE","cash_class":"operating","classification":{"recurrence":"recurring","commitment":"committed","behaviour":"fixed"},"legs":[{"leg_id":"MAP.PAYROLL.BG.COMP.L01","side":"debit","account_id":"GL.PEOPLE.BG","amount_component":"payroll_component"},{"leg_id":"MAP.PAYROLL.BG.COMP.L02","side":"credit","account_id":"GL.CASH","amount_component":"payroll_component"}],"report_allocations":[{"leg_id":"MAP.PAYROLL.BG.COMP.L01","view_id":"statement","report_row_id":"PNL.PEOPLE","weight":1},{"leg_id":"MAP.PAYROLL.BG.COMP.L01","view_id":"nature","report_row_id":"people","weight":1},{"leg_id":"MAP.PAYROLL.BG.COMP.L01","view_id":"function","report_row_id":"general_admin","weight":1},{"leg_id":"MAP.PAYROLL.BG.COMP.L01","view_id":"cost_centre","report_row_id":"COMP","weight":1},{"leg_id":"MAP.PAYROLL.BG.COMP.L01","view_id":"vendor","report_row_id":"PAYROLL","weight":1},{"leg_id":"MAP.PAYROLL.BG.COMP.L01","view_id":"recurrence","report_row_id":"recurring","weight":1},{"leg_id":"MAP.PAYROLL.BG.COMP.L01","view_id":"commitment","report_row_id":"committed","weight":1},{"leg_id":"MAP.PAYROLL.BG.COMP.L01","view_id":"behaviour","report_row_id":"fixed","weight":1},{"leg_id":"MAP.PAYROLL.BG.COMP.L02","view_id":"statement","report_row_id":"BS.CASH","weight":1},{"leg_id":"MAP.PAYROLL.BG.COMP.L02","view_id":"nature","report_row_id":"cash","weight":1},{"leg_id":"MAP.PAYROLL.BG.COMP.L02","view_id":"function","report_row_id":"balance_sheet","weight":1},{"leg_id":"MAP.PAYROLL.BG.COMP.L02","view_id":"cost_centre","report_row_id":"COMP","weight":1},{"leg_id":"MAP.PAYROLL.BG.COMP.L02","view_id":"vendor","report_row_id":"PAYROLL","weight":1},{"leg_id":"MAP.PAYROLL.BG.COMP.L02","view_id":"recurrence","report_row_id":"not_applicable","weight":1},{"leg_id":"MAP.PAYROLL.BG.COMP.L02","view_id":"commitment","report_row_id":"not_applicable","weight":1},{"leg_id":"MAP.PAYROLL.BG.COMP.L02","view_id":"behaviour","report_row_id":"not_applicable","weight":1}]},{"mapping_id":"MAP.PAYROLL.BG.PROD","source_row_id":"PPL.BG","posting_owner":"People","stream":"CORPORATE","cost_centre":"PROD","vendor_id":"PAYROLL","tax_code":"NONE","cash_class":"operating","classification":{"recurrence":"recurring","commitment":"committed","behaviour":"fixed"},"legs":[{"leg_id":"MAP.PAYROLL.BG.PROD.L01","side":"debit","account_id":"GL.PEOPLE.BG","amount_component":"payroll_component"},{"leg_id":"MAP.PAYROLL.BG.PROD.L02","side":"credit","account_id":"GL.CASH","amount_component":"payroll_component"}],"report_allocations":[{"leg_id":"MAP.PAYROLL.BG.PROD.L01","view_id":"statement","report_row_id":"PNL.PEOPLE","weight":1},{"leg_id":"MAP.PAYROLL.BG.PROD.L01","view_id":"nature","report_row_id":"people","weight":1},{"leg_id":"MAP.PAYROLL.BG.PROD.L01","view_id":"function","report_row_id":"research_development","weight":1},{"leg_id":"MAP.PAYROLL.BG.PROD.L01","view_id":"cost_centre","report_row_id":"PROD","weight":1},{"leg_id":"MAP.PAYROLL.BG.PROD.L01","view_id":"vendor","report_row_id":"PAYROLL","weight":1},{"leg_id":"MAP.PAYROLL.BG.PROD.L01","view_id":"recurrence","report_row_id":"recurring","weight":1},{"leg_id":"MAP.PAYROLL.BG.PROD.L01","view_id":"commitment","report_row_id":"committed","weight":1},{"leg_id":"MAP.PAYROLL.BG.PROD.L01","view_id":"behaviour","report_row_id":"fixed","weight":1},{"leg_id":"MAP.PAYROLL.BG.PROD.L02","view_id":"statement","report_row_id":"BS.CASH","weight":1},{"leg_id":"MAP.PAYROLL.BG.PROD.L02","view_id":"nature","report_row_id":"cash","weight":1},{"leg_id":"MAP.PAYROLL.BG.PROD.L02","view_id":"function","report_row_id":"balance_sheet","weight":1},{"leg_id":"MAP.PAYROLL.BG.PROD.L02","view_id":"cost_centre","report_row_id":"PROD","weight":1},{"leg_id":"MAP.PAYROLL.BG.PROD.L02","view_id":"vendor","report_row_id":"PAYROLL","weight":1},{"leg_id":"MAP.PAYROLL.BG.PROD.L02","view_id":"recurrence","report_row_id":"not_applicable","weight":1},{"leg_id":"MAP.PAYROLL.BG.PROD.L02","view_id":"commitment","report_row_id":"not_applicable","weight":1},{"leg_id":"MAP.PAYROLL.BG.PROD.L02","view_id":"behaviour","report_row_id":"not_applicable","weight":1}]},{"mapping_id":"MAP.PAYROLL.BG.MKT","source_row_id":"PPL.BG","posting_owner":"People","stream":"CORPORATE","cost_centre":"MKT","vendor_id":"PAYROLL","tax_code":"NONE","cash_class":"operating","classification":{"recurrence":"recurring","commitment":"committed","behaviour":"fixed"},"legs":[{"leg_id":"MAP.PAYROLL.BG.MKT.L01","side":"debit","account_id":"GL.PEOPLE.BG","amount_component":"payroll_component"},{"leg_id":"MAP.PAYROLL.BG.MKT.L02","side":"credit","account_id":"GL.CASH","amount_component":"payroll_component"}],"report_allocations":[{"leg_id":"MAP.PAYROLL.BG.MKT.L01","view_id":"statement","report_row_id":"PNL.PEOPLE","weight":1},{"leg_id":"MAP.PAYROLL.BG.MKT.L01","view_id":"nature","report_row_id":"people","weight":1},{"leg_id":"MAP.PAYROLL.BG.MKT.L01","view_id":"function","report_row_id":"sales_marketing","weight":1},{"leg_id":"MAP.PAYROLL.BG.MKT.L01","view_id":"cost_centre","report_row_id":"MKT","weight":1},{"leg_id":"MAP.PAYROLL.BG.MKT.L01","view_id":"vendor","report_row_id":"PAYROLL","weight":1},{"leg_id":"MAP.PAYROLL.BG.MKT.L01","view_id":"recurrence","report_row_id":"recurring","weight":1},{"leg_id":"MAP.PAYROLL.BG.MKT.L01","view_id":"commitment","report_row_id":"committed","weight":1},{"leg_id":"MAP.PAYROLL.BG.MKT.L01","view_id":"behaviour","report_row_id":"fixed","weight":1},{"leg_id":"MAP.PAYROLL.BG.MKT.L02","view_id":"statement","report_row_id":"BS.CASH","weight":1},{"leg_id":"MAP.PAYROLL.BG.MKT.L02","view_id":"nature","report_row_id":"cash","weight":1},{"leg_id":"MAP.PAYROLL.BG.MKT.L02","view_id":"function","report_row_id":"balance_sheet","weight":1},{"leg_id":"MAP.PAYROLL.BG.MKT.L02","view_id":"cost_centre","report_row_id":"MKT","weight":1},{"leg_id":"MAP.PAYROLL.BG.MKT.L02","view_id":"vendor","report_row_id":"PAYROLL","weight":1},{"leg_id":"MAP.PAYROLL.BG.MKT.L02","view_id":"recurrence","report_row_id":"not_applicable","weight":1},{"leg_id":"MAP.PAYROLL.BG.MKT.L02","view_id":"commitment","report_row_id":"not_applicable","weight":1},{"leg_id":"MAP.PAYROLL.BG.MKT.L02","view_id":"behaviour","report_row_id":"not_applicable","weight":1}]},{"mapping_id":"MAP.PAYROLL.BG.SUP","source_row_id":"PPL.BG","posting_owner":"People","stream":"CORPORATE","cost_centre":"SUP","vendor_id":"PAYROLL","tax_code":"NONE","cash_class":"operating","classification":{"recurrence":"recurring","commitment":"committed","behaviour":"fixed"},"legs":[{"leg_id":"MAP.PAYROLL.BG.SUP.L01","side":"debit","account_id":"GL.PEOPLE.BG","amount_component":"payroll_component"},{"leg_id":"MAP.PAYROLL.BG.SUP.L02","side":"credit","account_id":"GL.CASH","amount_component":"payroll_component"}],"report_allocations":[{"leg_id":"MAP.PAYROLL.BG.SUP.L01","view_id":"statement","report_row_id":"PNL.PEOPLE","weight":1},{"leg_id":"MAP.PAYROLL.BG.SUP.L01","view_id":"nature","report_row_id":"people","weight":1},{"leg_id":"MAP.PAYROLL.BG.SUP.L01","view_id":"function","report_row_id":"cost_of_revenue","weight":1},{"leg_id":"MAP.PAYROLL.BG.SUP.L01","view_id":"cost_centre","report_row_id":"SUP","weight":1},{"leg_id":"MAP.PAYROLL.BG.SUP.L01","view_id":"vendor","report_row_id":"PAYROLL","weight":1},{"leg_id":"MAP.PAYROLL.BG.SUP.L01","view_id":"recurrence","report_row_id":"recurring","weight":1},{"leg_id":"MAP.PAYROLL.BG.SUP.L01","view_id":"commitment","report_row_id":"committed","weight":1},{"leg_id":"MAP.PAYROLL.BG.SUP.L01","view_id":"behaviour","report_row_id":"fixed","weight":1},{"leg_id":"MAP.PAYROLL.BG.SUP.L02","view_id":"statement","report_row_id":"BS.CASH","weight":1},{"leg_id":"MAP.PAYROLL.BG.SUP.L02","view_id":"nature","report_row_id":"cash","weight":1},{"leg_id":"MAP.PAYROLL.BG.SUP.L02","view_id":"function","report_row_id":"balance_sheet","weight":1},{"leg_id":"MAP.PAYROLL.BG.SUP.L02","view_id":"cost_centre","report_row_id":"SUP","weight":1},{"leg_id":"MAP.PAYROLL.BG.SUP.L02","view_id":"vendor","report_row_id":"PAYROLL","weight":1},{"leg_id":"MAP.PAYROLL.BG.SUP.L02","view_id":"recurrence","report_row_id":"not_applicable","weight":1},{"leg_id":"MAP.PAYROLL.BG.SUP.L02","view_id":"commitment","report_row_id":"not_applicable","weight":1},{"leg_id":"MAP.PAYROLL.BG.SUP.L02","view_id":"behaviour","report_row_id":"not_applicable","weight":1}]},{"mapping_id":"MAP.PAYROLL.BG.FIN","source_row_id":"PPL.BG","posting_owner":"People","stream":"CORPORATE","cost_centre":"FIN","vendor_id":"PAYROLL","tax_code":"NONE","cash_class":"operating","classification":{"recurrence":"recurring","commitment":"committed","behaviour":"fixed"},"legs":[{"leg_id":"MAP.PAYROLL.BG.FIN.L01","side":"debit","account_id":"GL.PEOPLE.BG","amount_component":"payroll_component"},{"leg_id":"MAP.PAYROLL.BG.FIN.L02","side":"credit","account_id":"GL.CASH","amount_component":"payroll_component"}],"report_allocations":[{"leg_id":"MAP.PAYROLL.BG.FIN.L01","view_id":"statement","report_row_id":"PNL.PEOPLE","weight":1},{"leg_id":"MAP.PAYROLL.BG.FIN.L01","view_id":"nature","report_row_id":"people","weight":1},{"leg_id":"MAP.PAYROLL.BG.FIN.L01","view_id":"function","report_row_id":"general_admin","weight":1},{"leg_id":"MAP.PAYROLL.BG.FIN.L01","view_id":"cost_centre","report_row_id":"FIN","weight":1},{"leg_id":"MAP.PAYROLL.BG.FIN.L01","view_id":"vendor","report_row_id":"PAYROLL","weight":1},{"leg_id":"MAP.PAYROLL.BG.FIN.L01","view_id":"recurrence","report_row_id":"recurring","weight":1},{"leg_id":"MAP.PAYROLL.BG.FIN.L01","view_id":"commitment","report_row_id":"committed","weight":1},{"leg_id":"MAP.PAYROLL.BG.FIN.L01","view_id":"behaviour","report_row_id":"fixed","weight":1},{"leg_id":"MAP.PAYROLL.BG.FIN.L02","view_id":"statement","report_row_id":"BS.CASH","weight":1},{"leg_id":"MAP.PAYROLL.BG.FIN.L02","view_id":"nature","report_row_id":"cash","weight":1},{"leg_id":"MAP.PAYROLL.BG.FIN.L02","view_id":"function","report_row_id":"balance_sheet","weight":1},{"leg_id":"MAP.PAYROLL.BG.FIN.L02","view_id":"cost_centre","report_row_id":"FIN","weight":1},{"leg_id":"MAP.PAYROLL.BG.FIN.L02","view_id":"vendor","report_row_id":"PAYROLL","weight":1},{"leg_id":"MAP.PAYROLL.BG.FIN.L02","view_id":"recurrence","report_row_id":"not_applicable","weight":1},{"leg_id":"MAP.PAYROLL.BG.FIN.L02","view_id":"commitment","report_row_id":"not_applicable","weight":1},{"leg_id":"MAP.PAYROLL.BG.FIN.L02","view_id":"behaviour","report_row_id":"not_applicable","weight":1}]},{"mapping_id":"MAP.PAYROLL.BG.SALES","source_row_id":"PPL.BG","posting_owner":"People","stream":"CORPORATE","cost_centre":"SALES","vendor_id":"PAYROLL","tax_code":"NONE","cash_class":"operating","classification":{"recurrence":"recurring","commitment":"committed","behaviour":"fixed"},"legs":[{"leg_id":"MAP.PAYROLL.BG.SALES.L01","side":"debit","account_id":"GL.PEOPLE.BG","amount_component":"payroll_component"},{"leg_id":"MAP.PAYROLL.BG.SALES.L02","side":"credit","account_id":"GL.CASH","amount_component":"payroll_component"}],"report_allocations":[{"leg_id":"MAP.PAYROLL.BG.SALES.L01","view_id":"statement","report_row_id":"PNL.PEOPLE","weight":1},{"leg_id":"MAP.PAYROLL.BG.SALES.L01","view_id":"nature","report_row_id":"people","weight":1},{"leg_id":"MAP.PAYROLL.BG.SALES.L01","view_id":"function","report_row_id":"sales_marketing","weight":1},{"leg_id":"MAP.PAYROLL.BG.SALES.L01","view_id":"cost_centre","report_row_id":"SALES","weight":1},{"leg_id":"MAP.PAYROLL.BG.SALES.L01","view_id":"vendor","report_row_id":"PAYROLL","weight":1},{"leg_id":"MAP.PAYROLL.BG.SALES.L01","view_id":"recurrence","report_row_id":"recurring","weight":1},{"leg_id":"MAP.PAYROLL.BG.SALES.L01","view_id":"commitment","report_row_id":"committed","weight":1},{"leg_id":"MAP.PAYROLL.BG.SALES.L01","view_id":"behaviour","report_row_id":"fixed","weight":1},{"leg_id":"MAP.PAYROLL.BG.SALES.L02","view_id":"statement","report_row_id":"BS.CASH","weight":1},{"leg_id":"MAP.PAYROLL.BG.SALES.L02","view_id":"nature","report_row_id":"cash","weight":1},{"leg_id":"MAP.PAYROLL.BG.SALES.L02","view_id":"function","report_row_id":"balance_sheet","weight":1},{"leg_id":"MAP.PAYROLL.BG.SALES.L02","view_id":"cost_centre","report_row_id":"SALES","weight":1},{"leg_id":"MAP.PAYROLL.BG.SALES.L02","view_id":"vendor","report_row_id":"PAYROLL","weight":1},{"leg_id":"MAP.PAYROLL.BG.SALES.L02","view_id":"recurrence","report_row_id":"not_applicable","weight":1},{"leg_id":"MAP.PAYROLL.BG.SALES.L02","view_id":"commitment","report_row_id":"not_applicable","weight":1},{"leg_id":"MAP.PAYROLL.BG.SALES.L02","view_id":"behaviour","report_row_id":"not_applicable","weight":1}]},{"mapping_id":"MAP.DEPR.IT.MGMT","source_row_id":"CAP.DEPRECIATION","posting_owner":"Capex","stream":"CORPORATE","cost_centre":"MGMT","vendor_id":"UNKNOWN_FORECAST","tax_code":"NONE","cash_class":"noncash","classification":{"recurrence":"recurring","commitment":"committed","behaviour":"fixed"},"legs":[{"leg_id":"MAP.DEPR.IT.MGMT.L01","side":"debit","account_id":"GL.DEPR.IT","amount_component":"depreciation"},{"leg_id":"MAP.DEPR.IT.MGMT.L02","side":"credit","account_id":"GL.ACCDEP.IT","amount_component":"depreciation"}],"report_allocations":[{"leg_id":"MAP.DEPR.IT.MGMT.L01","view_id":"statement","report_row_id":"PNL.DEPRECIATION","weight":1},{"leg_id":"MAP.DEPR.IT.MGMT.L01","view_id":"nature","report_row_id":"depreciation","weight":1},{"leg_id":"MAP.DEPR.IT.MGMT.L01","view_id":"function","report_row_id":"general_admin","weight":1},{"leg_id":"MAP.DEPR.IT.MGMT.L01","view_id":"cost_centre","report_row_id":"MGMT","weight":1},{"leg_id":"MAP.DEPR.IT.MGMT.L01","view_id":"vendor","report_row_id":"UNKNOWN_FORECAST","weight":1},{"leg_id":"MAP.DEPR.IT.MGMT.L01","view_id":"recurrence","report_row_id":"recurring","weight":1},{"leg_id":"MAP.DEPR.IT.MGMT.L01","view_id":"commitment","report_row_id":"committed","weight":1},{"leg_id":"MAP.DEPR.IT.MGMT.L01","view_id":"behaviour","report_row_id":"fixed","weight":1},{"leg_id":"MAP.DEPR.IT.MGMT.L02","view_id":"statement","report_row_id":"BS.ACC_DEP","weight":1},{"leg_id":"MAP.DEPR.IT.MGMT.L02","view_id":"nature","report_row_id":"acc_dep","weight":1},{"leg_id":"MAP.DEPR.IT.MGMT.L02","view_id":"function","report_row_id":"balance_sheet","weight":1},{"leg_id":"MAP.DEPR.IT.MGMT.L02","view_id":"cost_centre","report_row_id":"MGMT","weight":1},{"leg_id":"MAP.DEPR.IT.MGMT.L02","view_id":"vendor","report_row_id":"UNKNOWN_FORECAST","weight":1},{"leg_id":"MAP.DEPR.IT.MGMT.L02","view_id":"recurrence","report_row_id":"not_applicable","weight":1},{"leg_id":"MAP.DEPR.IT.MGMT.L02","view_id":"commitment","report_row_id":"not_applicable","weight":1},{"leg_id":"MAP.DEPR.IT.MGMT.L02","view_id":"behaviour","report_row_id":"not_applicable","weight":1}]},{"mapping_id":"MAP.DEPR.IT.ENG","source_row_id":"CAP.DEPRECIATION","posting_owner":"Capex","stream":"CORPORATE","cost_centre":"ENG","vendor_id":"UNKNOWN_FORECAST","tax_code":"NONE","cash_class":"noncash","classification":{"recurrence":"recurring","commitment":"committed","behaviour":"fixed"},"legs":[{"leg_id":"MAP.DEPR.IT.ENG.L01","side":"debit","account_id":"GL.DEPR.IT","amount_component":"depreciation"},{"leg_id":"MAP.DEPR.IT.ENG.L02","side":"credit","account_id":"GL.ACCDEP.IT","amount_component":"depreciation"}],"report_allocations":[{"leg_id":"MAP.DEPR.IT.ENG.L01","view_id":"statement","report_row_id":"PNL.DEPRECIATION","weight":1},{"leg_id":"MAP.DEPR.IT.ENG.L01","view_id":"nature","report_row_id":"depreciation","weight":1},{"leg_id":"MAP.DEPR.IT.ENG.L01","view_id":"function","report_row_id":"research_development","weight":1},{"leg_id":"MAP.DEPR.IT.ENG.L01","view_id":"cost_centre","report_row_id":"ENG","weight":1},{"leg_id":"MAP.DEPR.IT.ENG.L01","view_id":"vendor","report_row_id":"UNKNOWN_FORECAST","weight":1},{"leg_id":"MAP.DEPR.IT.ENG.L01","view_id":"recurrence","report_row_id":"recurring","weight":1},{"leg_id":"MAP.DEPR.IT.ENG.L01","view_id":"commitment","report_row_id":"committed","weight":1},{"leg_id":"MAP.DEPR.IT.ENG.L01","view_id":"behaviour","report_row_id":"fixed","weight":1},{"leg_id":"MAP.DEPR.IT.ENG.L02","view_id":"statement","report_row_id":"BS.ACC_DEP","weight":1},{"leg_id":"MAP.DEPR.IT.ENG.L02","view_id":"nature","report_row_id":"acc_dep","weight":1},{"leg_id":"MAP.DEPR.IT.ENG.L02","view_id":"function","report_row_id":"balance_sheet","weight":1},{"leg_id":"MAP.DEPR.IT.ENG.L02","view_id":"cost_centre","report_row_id":"ENG","weight":1},{"leg_id":"MAP.DEPR.IT.ENG.L02","view_id":"vendor","report_row_id":"UNKNOWN_FORECAST","weight":1},{"leg_id":"MAP.DEPR.IT.ENG.L02","view_id":"recurrence","report_row_id":"not_applicable","weight":1},{"leg_id":"MAP.DEPR.IT.ENG.L02","view_id":"commitment","report_row_id":"not_applicable","weight":1},{"leg_id":"MAP.DEPR.IT.ENG.L02","view_id":"behaviour","report_row_id":"not_applicable","weight":1}]},{"mapping_id":"MAP.DEPR.IT.COMP","source_row_id":"CAP.DEPRECIATION","posting_owner":"Capex","stream":"CORPORATE","cost_centre":"COMP","vendor_id":"UNKNOWN_FORECAST","tax_code":"NONE","cash_class":"noncash","classification":{"recurrence":"recurring","commitment":"committed","behaviour":"fixed"},"legs":[{"leg_id":"MAP.DEPR.IT.COMP.L01","side":"debit","account_id":"GL.DEPR.IT","amount_component":"depreciation"},{"leg_id":"MAP.DEPR.IT.COMP.L02","side":"credit","account_id":"GL.ACCDEP.IT","amount_component":"depreciation"}],"report_allocations":[{"leg_id":"MAP.DEPR.IT.COMP.L01","view_id":"statement","report_row_id":"PNL.DEPRECIATION","weight":1},{"leg_id":"MAP.DEPR.IT.COMP.L01","view_id":"nature","report_row_id":"depreciation","weight":1},{"leg_id":"MAP.DEPR.IT.COMP.L01","view_id":"function","report_row_id":"general_admin","weight":1},{"leg_id":"MAP.DEPR.IT.COMP.L01","view_id":"cost_centre","report_row_id":"COMP","weight":1},{"leg_id":"MAP.DEPR.IT.COMP.L01","view_id":"vendor","report_row_id":"UNKNOWN_FORECAST","weight":1},{"leg_id":"MAP.DEPR.IT.COMP.L01","view_id":"recurrence","report_row_id":"recurring","weight":1},{"leg_id":"MAP.DEPR.IT.COMP.L01","view_id":"commitment","report_row_id":"committed","weight":1},{"leg_id":"MAP.DEPR.IT.COMP.L01","view_id":"behaviour","report_row_id":"fixed","weight":1},{"leg_id":"MAP.DEPR.IT.COMP.L02","view_id":"statement","report_row_id":"BS.ACC_DEP","weight":1},{"leg_id":"MAP.DEPR.IT.COMP.L02","view_id":"nature","report_row_id":"acc_dep","weight":1},{"leg_id":"MAP.DEPR.IT.COMP.L02","view_id":"function","report_row_id":"balance_sheet","weight":1},{"leg_id":"MAP.DEPR.IT.COMP.L02","view_id":"cost_centre","report_row_id":"COMP","weight":1},{"leg_id":"MAP.DEPR.IT.COMP.L02","view_id":"vendor","report_row_id":"UNKNOWN_FORECAST","weight":1},{"leg_id":"MAP.DEPR.IT.COMP.L02","view_id":"recurrence","report_row_id":"not_applicable","weight":1},{"leg_id":"MAP.DEPR.IT.COMP.L02","view_id":"commitment","report_row_id":"not_applicable","weight":1},{"leg_id":"MAP.DEPR.IT.COMP.L02","view_id":"behaviour","report_row_id":"not_applicable","weight":1}]},{"mapping_id":"MAP.DEPR.IT.PROD","source_row_id":"CAP.DEPRECIATION","posting_owner":"Capex","stream":"CORPORATE","cost_centre":"PROD","vendor_id":"UNKNOWN_FORECAST","tax_code":"NONE","cash_class":"noncash","classification":{"recurrence":"recurring","commitment":"committed","behaviour":"fixed"},"legs":[{"leg_id":"MAP.DEPR.IT.PROD.L01","side":"debit","account_id":"GL.DEPR.IT","amount_component":"depreciation"},{"leg_id":"MAP.DEPR.IT.PROD.L02","side":"credit","account_id":"GL.ACCDEP.IT","amount_component":"depreciation"}],"report_allocations":[{"leg_id":"MAP.DEPR.IT.PROD.L01","view_id":"statement","report_row_id":"PNL.DEPRECIATION","weight":1},{"leg_id":"MAP.DEPR.IT.PROD.L01","view_id":"nature","report_row_id":"depreciation","weight":1},{"leg_id":"MAP.DEPR.IT.PROD.L01","view_id":"function","report_row_id":"research_development","weight":1},{"leg_id":"MAP.DEPR.IT.PROD.L01","view_id":"cost_centre","report_row_id":"PROD","weight":1},{"leg_id":"MAP.DEPR.IT.PROD.L01","view_id":"vendor","report_row_id":"UNKNOWN_FORECAST","weight":1},{"leg_id":"MAP.DEPR.IT.PROD.L01","view_id":"recurrence","report_row_id":"recurring","weight":1},{"leg_id":"MAP.DEPR.IT.PROD.L01","view_id":"commitment","report_row_id":"committed","weight":1},{"leg_id":"MAP.DEPR.IT.PROD.L01","view_id":"behaviour","report_row_id":"fixed","weight":1},{"leg_id":"MAP.DEPR.IT.PROD.L02","view_id":"statement","report_row_id":"BS.ACC_DEP","weight":1},{"leg_id":"MAP.DEPR.IT.PROD.L02","view_id":"nature","report_row_id":"acc_dep","weight":1},{"leg_id":"MAP.DEPR.IT.PROD.L02","view_id":"function","report_row_id":"balance_sheet","weight":1},{"leg_id":"MAP.DEPR.IT.PROD.L02","view_id":"cost_centre","report_row_id":"PROD","weight":1},{"leg_id":"MAP.DEPR.IT.PROD.L02","view_id":"vendor","report_row_id":"UNKNOWN_FORECAST","weight":1},{"leg_id":"MAP.DEPR.IT.PROD.L02","view_id":"recurrence","report_row_id":"not_applicable","weight":1},{"leg_id":"MAP.DEPR.IT.PROD.L02","view_id":"commitment","report_row_id":"not_applicable","weight":1},{"leg_id":"MAP.DEPR.IT.PROD.L02","view_id":"behaviour","report_row_id":"not_applicable","weight":1}]},{"mapping_id":"MAP.DEPR.IT.MKT","source_row_id":"CAP.DEPRECIATION","posting_owner":"Capex","stream":"CORPORATE","cost_centre":"MKT","vendor_id":"UNKNOWN_FORECAST","tax_code":"NONE","cash_class":"noncash","classification":{"recurrence":"recurring","commitment":"committed","behaviour":"fixed"},"legs":[{"leg_id":"MAP.DEPR.IT.MKT.L01","side":"debit","account_id":"GL.DEPR.IT","amount_component":"depreciation"},{"leg_id":"MAP.DEPR.IT.MKT.L02","side":"credit","account_id":"GL.ACCDEP.IT","amount_component":"depreciation"}],"report_allocations":[{"leg_id":"MAP.DEPR.IT.MKT.L01","view_id":"statement","report_row_id":"PNL.DEPRECIATION","weight":1},{"leg_id":"MAP.DEPR.IT.MKT.L01","view_id":"nature","report_row_id":"depreciation","weight":1},{"leg_id":"MAP.DEPR.IT.MKT.L01","view_id":"function","report_row_id":"sales_marketing","weight":1},{"leg_id":"MAP.DEPR.IT.MKT.L01","view_id":"cost_centre","report_row_id":"MKT","weight":1},{"leg_id":"MAP.DEPR.IT.MKT.L01","view_id":"vendor","report_row_id":"UNKNOWN_FORECAST","weight":1},{"leg_id":"MAP.DEPR.IT.MKT.L01","view_id":"recurrence","report_row_id":"recurring","weight":1},{"leg_id":"MAP.DEPR.IT.MKT.L01","view_id":"commitment","report_row_id":"committed","weight":1},{"leg_id":"MAP.DEPR.IT.MKT.L01","view_id":"behaviour","report_row_id":"fixed","weight":1},{"leg_id":"MAP.DEPR.IT.MKT.L02","view_id":"statement","report_row_id":"BS.ACC_DEP","weight":1},{"leg_id":"MAP.DEPR.IT.MKT.L02","view_id":"nature","report_row_id":"acc_dep","weight":1},{"leg_id":"MAP.DEPR.IT.MKT.L02","view_id":"function","report_row_id":"balance_sheet","weight":1},{"leg_id":"MAP.DEPR.IT.MKT.L02","view_id":"cost_centre","report_row_id":"MKT","weight":1},{"leg_id":"MAP.DEPR.IT.MKT.L02","view_id":"vendor","report_row_id":"UNKNOWN_FORECAST","weight":1},{"leg_id":"MAP.DEPR.IT.MKT.L02","view_id":"recurrence","report_row_id":"not_applicable","weight":1},{"leg_id":"MAP.DEPR.IT.MKT.L02","view_id":"commitment","report_row_id":"not_applicable","weight":1},{"leg_id":"MAP.DEPR.IT.MKT.L02","view_id":"behaviour","report_row_id":"not_applicable","weight":1}]},{"mapping_id":"MAP.DEPR.IT.SUP","source_row_id":"CAP.DEPRECIATION","posting_owner":"Capex","stream":"CORPORATE","cost_centre":"SUP","vendor_id":"UNKNOWN_FORECAST","tax_code":"NONE","cash_class":"noncash","classification":{"recurrence":"recurring","commitment":"committed","behaviour":"fixed"},"legs":[{"leg_id":"MAP.DEPR.IT.SUP.L01","side":"debit","account_id":"GL.DEPR.IT","amount_component":"depreciation"},{"leg_id":"MAP.DEPR.IT.SUP.L02","side":"credit","account_id":"GL.ACCDEP.IT","amount_component":"depreciation"}],"report_allocations":[{"leg_id":"MAP.DEPR.IT.SUP.L01","view_id":"statement","report_row_id":"PNL.DEPRECIATION","weight":1},{"leg_id":"MAP.DEPR.IT.SUP.L01","view_id":"nature","report_row_id":"depreciation","weight":1},{"leg_id":"MAP.DEPR.IT.SUP.L01","view_id":"function","report_row_id":"cost_of_revenue","weight":1},{"leg_id":"MAP.DEPR.IT.SUP.L01","view_id":"cost_centre","report_row_id":"SUP","weight":1},{"leg_id":"MAP.DEPR.IT.SUP.L01","view_id":"vendor","report_row_id":"UNKNOWN_FORECAST","weight":1},{"leg_id":"MAP.DEPR.IT.SUP.L01","view_id":"recurrence","report_row_id":"recurring","weight":1},{"leg_id":"MAP.DEPR.IT.SUP.L01","view_id":"commitment","report_row_id":"committed","weight":1},{"leg_id":"MAP.DEPR.IT.SUP.L01","view_id":"behaviour","report_row_id":"fixed","weight":1},{"leg_id":"MAP.DEPR.IT.SUP.L02","view_id":"statement","report_row_id":"BS.ACC_DEP","weight":1},{"leg_id":"MAP.DEPR.IT.SUP.L02","view_id":"nature","report_row_id":"acc_dep","weight":1},{"leg_id":"MAP.DEPR.IT.SUP.L02","view_id":"function","report_row_id":"balance_sheet","weight":1},{"leg_id":"MAP.DEPR.IT.SUP.L02","view_id":"cost_centre","report_row_id":"SUP","weight":1},{"leg_id":"MAP.DEPR.IT.SUP.L02","view_id":"vendor","report_row_id":"UNKNOWN_FORECAST","weight":1},{"leg_id":"MAP.DEPR.IT.SUP.L02","view_id":"recurrence","report_row_id":"not_applicable","weight":1},{"leg_id":"MAP.DEPR.IT.SUP.L02","view_id":"commitment","report_row_id":"not_applicable","weight":1},{"leg_id":"MAP.DEPR.IT.SUP.L02","view_id":"behaviour","report_row_id":"not_applicable","weight":1}]},{"mapping_id":"MAP.DEPR.IT.FIN","source_row_id":"CAP.DEPRECIATION","posting_owner":"Capex","stream":"CORPORATE","cost_centre":"FIN","vendor_id":"UNKNOWN_FORECAST","tax_code":"NONE","cash_class":"noncash","classification":{"recurrence":"recurring","commitment":"committed","behaviour":"fixed"},"legs":[{"leg_id":"MAP.DEPR.IT.FIN.L01","side":"debit","account_id":"GL.DEPR.IT","amount_component":"depreciation"},{"leg_id":"MAP.DEPR.IT.FIN.L02","side":"credit","account_id":"GL.ACCDEP.IT","amount_component":"depreciation"}],"report_allocations":[{"leg_id":"MAP.DEPR.IT.FIN.L01","view_id":"statement","report_row_id":"PNL.DEPRECIATION","weight":1},{"leg_id":"MAP.DEPR.IT.FIN.L01","view_id":"nature","report_row_id":"depreciation","weight":1},{"leg_id":"MAP.DEPR.IT.FIN.L01","view_id":"function","report_row_id":"general_admin","weight":1},{"leg_id":"MAP.DEPR.IT.FIN.L01","view_id":"cost_centre","report_row_id":"FIN","weight":1},{"leg_id":"MAP.DEPR.IT.FIN.L01","view_id":"vendor","report_row_id":"UNKNOWN_FORECAST","weight":1},{"leg_id":"MAP.DEPR.IT.FIN.L01","view_id":"recurrence","report_row_id":"recurring","weight":1},{"leg_id":"MAP.DEPR.IT.FIN.L01","view_id":"commitment","report_row_id":"committed","weight":1},{"leg_id":"MAP.DEPR.IT.FIN.L01","view_id":"behaviour","report_row_id":"fixed","weight":1},{"leg_id":"MAP.DEPR.IT.FIN.L02","view_id":"statement","report_row_id":"BS.ACC_DEP","weight":1},{"leg_id":"MAP.DEPR.IT.FIN.L02","view_id":"nature","report_row_id":"acc_dep","weight":1},{"leg_id":"MAP.DEPR.IT.FIN.L02","view_id":"function","report_row_id":"balance_sheet","weight":1},{"leg_id":"MAP.DEPR.IT.FIN.L02","view_id":"cost_centre","report_row_id":"FIN","weight":1},{"leg_id":"MAP.DEPR.IT.FIN.L02","view_id":"vendor","report_row_id":"UNKNOWN_FORECAST","weight":1},{"leg_id":"MAP.DEPR.IT.FIN.L02","view_id":"recurrence","report_row_id":"not_applicable","weight":1},{"leg_id":"MAP.DEPR.IT.FIN.L02","view_id":"commitment","report_row_id":"not_applicable","weight":1},{"leg_id":"MAP.DEPR.IT.FIN.L02","view_id":"behaviour","report_row_id":"not_applicable","weight":1}]},{"mapping_id":"MAP.DEPR.IT.SALES","source_row_id":"CAP.DEPRECIATION","posting_owner":"Capex","stream":"CORPORATE","cost_centre":"SALES","vendor_id":"UNKNOWN_FORECAST","tax_code":"NONE","cash_class":"noncash","classification":{"recurrence":"recurring","commitment":"committed","behaviour":"fixed"},"legs":[{"leg_id":"MAP.DEPR.IT.SALES.L01","side":"debit","account_id":"GL.DEPR.IT","amount_component":"depreciation"},{"leg_id":"MAP.DEPR.IT.SALES.L02","side":"credit","account_id":"GL.ACCDEP.IT","amount_component":"depreciation"}],"report_allocations":[{"leg_id":"MAP.DEPR.IT.SALES.L01","view_id":"statement","report_row_id":"PNL.DEPRECIATION","weight":1},{"leg_id":"MAP.DEPR.IT.SALES.L01","view_id":"nature","report_row_id":"depreciation","weight":1},{"leg_id":"MAP.DEPR.IT.SALES.L01","view_id":"function","report_row_id":"sales_marketing","weight":1},{"leg_id":"MAP.DEPR.IT.SALES.L01","view_id":"cost_centre","report_row_id":"SALES","weight":1},{"leg_id":"MAP.DEPR.IT.SALES.L01","view_id":"vendor","report_row_id":"UNKNOWN_FORECAST","weight":1},{"leg_id":"MAP.DEPR.IT.SALES.L01","view_id":"recurrence","report_row_id":"recurring","weight":1},{"leg_id":"MAP.DEPR.IT.SALES.L01","view_id":"commitment","report_row_id":"committed","weight":1},{"leg_id":"MAP.DEPR.IT.SALES.L01","view_id":"behaviour","report_row_id":"fixed","weight":1},{"leg_id":"MAP.DEPR.IT.SALES.L02","view_id":"statement","report_row_id":"BS.ACC_DEP","weight":1},{"leg_id":"MAP.DEPR.IT.SALES.L02","view_id":"nature","report_row_id":"acc_dep","weight":1},{"leg_id":"MAP.DEPR.IT.SALES.L02","view_id":"function","report_row_id":"balance_sheet","weight":1},{"leg_id":"MAP.DEPR.IT.SALES.L02","view_id":"cost_centre","report_row_id":"SALES","weight":1},{"leg_id":"MAP.DEPR.IT.SALES.L02","view_id":"vendor","report_row_id":"UNKNOWN_FORECAST","weight":1},{"leg_id":"MAP.DEPR.IT.SALES.L02","view_id":"recurrence","report_row_id":"not_applicable","weight":1},{"leg_id":"MAP.DEPR.IT.SALES.L02","view_id":"commitment","report_row_id":"not_applicable","weight":1},{"leg_id":"MAP.DEPR.IT.SALES.L02","view_id":"behaviour","report_row_id":"not_applicable","weight":1}]},{"mapping_id":"MAP.DISPOSAL.IT","source_row_id":"CAP.GROSS","posting_owner":"Capex","stream":"CORPORATE","cost_centre":"CORP","vendor_id":"UNKNOWN_FORECAST","tax_code":"NONE","cash_class":"noncash","classification":{"recurrence":"not_applicable","commitment":"not_applicable","behaviour":"not_applicable"},"legs":[{"leg_id":"MAP.DISPOSAL.IT.L01","side":"debit","account_id":"GL.ACCDEP.IT","amount_component":"old_cost"},{"leg_id":"MAP.DISPOSAL.IT.L02","side":"credit","account_id":"GL.ASSET.IT","amount_component":"old_cost"}],"report_allocations":[{"leg_id":"MAP.DISPOSAL.IT.L01","view_id":"statement","report_row_id":"BS.ACC_DEP","weight":1},{"leg_id":"MAP.DISPOSAL.IT.L01","view_id":"nature","report_row_id":"acc_dep","weight":1},{"leg_id":"MAP.DISPOSAL.IT.L01","view_id":"function","report_row_id":"balance_sheet","weight":1},{"leg_id":"MAP.DISPOSAL.IT.L01","view_id":"cost_centre","report_row_id":"CORP","weight":1},{"leg_id":"MAP.DISPOSAL.IT.L01","view_id":"vendor","report_row_id":"UNKNOWN_FORECAST","weight":1},{"leg_id":"MAP.DISPOSAL.IT.L01","view_id":"recurrence","report_row_id":"not_applicable","weight":1},{"leg_id":"MAP.DISPOSAL.IT.L01","view_id":"commitment","report_row_id":"not_applicable","weight":1},{"leg_id":"MAP.DISPOSAL.IT.L01","view_id":"behaviour","report_row_id":"not_applicable","weight":1},{"leg_id":"MAP.DISPOSAL.IT.L02","view_id":"statement","report_row_id":"BS.ASSET_GROSS","weight":1},{"leg_id":"MAP.DISPOSAL.IT.L02","view_id":"nature","report_row_id":"asset_gross","weight":1},{"leg_id":"MAP.DISPOSAL.IT.L02","view_id":"function","report_row_id":"balance_sheet","weight":1},{"leg_id":"MAP.DISPOSAL.IT.L02","view_id":"cost_centre","report_row_id":"CORP","weight":1},{"leg_id":"MAP.DISPOSAL.IT.L02","view_id":"vendor","report_row_id":"UNKNOWN_FORECAST","weight":1},{"leg_id":"MAP.DISPOSAL.IT.L02","view_id":"recurrence","report_row_id":"not_applicable","weight":1},{"leg_id":"MAP.DISPOSAL.IT.L02","view_id":"commitment","report_row_id":"not_applicable","weight":1},{"leg_id":"MAP.DISPOSAL.IT.L02","view_id":"behaviour","report_row_id":"not_applicable","weight":1}]},{"mapping_id":"MAP.DEPR.FITOUT.CORP","source_row_id":"CAP.DEPRECIATION","posting_owner":"Capex","stream":"CORPORATE","cost_centre":"CORP","vendor_id":"UNKNOWN_FORECAST","tax_code":"NONE","cash_class":"noncash","classification":{"recurrence":"recurring","commitment":"committed","behaviour":"fixed"},"legs":[{"leg_id":"MAP.DEPR.FITOUT.CORP.L01","side":"debit","account_id":"GL.DEPR.FITOUT","amount_component":"depreciation"},{"leg_id":"MAP.DEPR.FITOUT.CORP.L02","side":"credit","account_id":"GL.ACCDEP.FITOUT","amount_component":"depreciation"}],"report_allocations":[{"leg_id":"MAP.DEPR.FITOUT.CORP.L01","view_id":"statement","report_row_id":"PNL.DEPRECIATION","weight":1},{"leg_id":"MAP.DEPR.FITOUT.CORP.L01","view_id":"nature","report_row_id":"depreciation","weight":1},{"leg_id":"MAP.DEPR.FITOUT.CORP.L01","view_id":"function","report_row_id":"general_admin","weight":1},{"leg_id":"MAP.DEPR.FITOUT.CORP.L01","view_id":"cost_centre","report_row_id":"CORP","weight":1},{"leg_id":"MAP.DEPR.FITOUT.CORP.L01","view_id":"vendor","report_row_id":"UNKNOWN_FORECAST","weight":1},{"leg_id":"MAP.DEPR.FITOUT.CORP.L01","view_id":"recurrence","report_row_id":"recurring","weight":1},{"leg_id":"MAP.DEPR.FITOUT.CORP.L01","view_id":"commitment","report_row_id":"committed","weight":1},{"leg_id":"MAP.DEPR.FITOUT.CORP.L01","view_id":"behaviour","report_row_id":"fixed","weight":1},{"leg_id":"MAP.DEPR.FITOUT.CORP.L02","view_id":"statement","report_row_id":"BS.ACC_DEP","weight":1},{"leg_id":"MAP.DEPR.FITOUT.CORP.L02","view_id":"nature","report_row_id":"acc_dep","weight":1},{"leg_id":"MAP.DEPR.FITOUT.CORP.L02","view_id":"function","report_row_id":"balance_sheet","weight":1},{"leg_id":"MAP.DEPR.FITOUT.CORP.L02","view_id":"cost_centre","report_row_id":"CORP","weight":1},{"leg_id":"MAP.DEPR.FITOUT.CORP.L02","view_id":"vendor","report_row_id":"UNKNOWN_FORECAST","weight":1},{"leg_id":"MAP.DEPR.FITOUT.CORP.L02","view_id":"recurrence","report_row_id":"not_applicable","weight":1},{"leg_id":"MAP.DEPR.FITOUT.CORP.L02","view_id":"commitment","report_row_id":"not_applicable","weight":1},{"leg_id":"MAP.DEPR.FITOUT.CORP.L02","view_id":"behaviour","report_row_id":"not_applicable","weight":1}]},{"mapping_id":"MAP.COST.RC.PPL.SW.MGMT","source_row_id":"OPX.SOFTWARE","posting_owner":"Opex","stream":"CORPORATE","cost_centre":"MGMT","vendor_id":"UNKNOWN_FORECAST","tax_code":"RC_IN19","cash_class":"operating","classification":{"recurrence":"recurring","commitment":"committed","behaviour":"fixed"},"legs":[{"leg_id":"MAP.COST.RC.PPL.SW.MGMT.L01","side":"debit","account_id":"GL.OPEX.PPL.SW","amount_component":"net_plus_unrecoverable_vat"},{"leg_id":"MAP.COST.RC.PPL.SW.MGMT.L02","side":"debit","account_id":"GL.VAT.DOM_ASSET","amount_component":"recoverable_vat"},{"leg_id":"MAP.COST.RC.PPL.SW.MGMT.L03","side":"credit","account_id":"GL.AP.SUPPLIER","amount_component":"net"},{"leg_id":"MAP.COST.RC.PPL.SW.MGMT.L04","side":"credit","account_id":"GL.VAT.DOM_LIAB","amount_component":"self_assessed_vat"}],"report_allocations":[{"leg_id":"MAP.COST.RC.PPL.SW.MGMT.L01","view_id":"statement","report_row_id":"PNL.OPEX","weight":1},{"leg_id":"MAP.COST.RC.PPL.SW.MGMT.L01","view_id":"nature","report_row_id":"operating_expense","weight":1},{"leg_id":"MAP.COST.RC.PPL.SW.MGMT.L01","view_id":"function","report_row_id":"general_admin","weight":1},{"leg_id":"MAP.COST.RC.PPL.SW.MGMT.L01","view_id":"cost_centre","report_row_id":"MGMT","weight":1},{"leg_id":"MAP.COST.RC.PPL.SW.MGMT.L01","view_id":"vendor","report_row_id":"UNKNOWN_FORECAST","weight":1},{"leg_id":"MAP.COST.RC.PPL.SW.MGMT.L01","view_id":"recurrence","report_row_id":"recurring","weight":1},{"leg_id":"MAP.COST.RC.PPL.SW.MGMT.L01","view_id":"commitment","report_row_id":"committed","weight":1},{"leg_id":"MAP.COST.RC.PPL.SW.MGMT.L01","view_id":"behaviour","report_row_id":"fixed","weight":1},{"leg_id":"MAP.COST.RC.PPL.SW.MGMT.L02","view_id":"statement","report_row_id":"BS.TAX_ASSETS","weight":1},{"leg_id":"MAP.COST.RC.PPL.SW.MGMT.L02","view_id":"nature","report_row_id":"tax_assets","weight":1},{"leg_id":"MAP.COST.RC.PPL.SW.MGMT.L02","view_id":"function","report_row_id":"balance_sheet","weight":1},{"leg_id":"MAP.COST.RC.PPL.SW.MGMT.L02","view_id":"cost_centre","report_row_id":"MGMT","weight":1},{"leg_id":"MAP.COST.RC.PPL.SW.MGMT.L02","view_id":"vendor","report_row_id":"UNKNOWN_FORECAST","weight":1},{"leg_id":"MAP.COST.RC.PPL.SW.MGMT.L02","view_id":"recurrence","report_row_id":"not_applicable","weight":1},{"leg_id":"MAP.COST.RC.PPL.SW.MGMT.L02","view_id":"commitment","report_row_id":"not_applicable","weight":1},{"leg_id":"MAP.COST.RC.PPL.SW.MGMT.L02","view_id":"behaviour","report_row_id":"not_applicable","weight":1},{"leg_id":"MAP.COST.RC.PPL.SW.MGMT.L03","view_id":"statement","report_row_id":"BS.AP","weight":1},{"leg_id":"MAP.COST.RC.PPL.SW.MGMT.L03","view_id":"nature","report_row_id":"ap","weight":1},{"leg_id":"MAP.COST.RC.PPL.SW.MGMT.L03","view_id":"function","report_row_id":"balance_sheet","weight":1},{"leg_id":"MAP.COST.RC.PPL.SW.MGMT.L03","view_id":"cost_centre","report_row_id":"MGMT","weight":1},{"leg_id":"MAP.COST.RC.PPL.SW.MGMT.L03","view_id":"vendor","report_row_id":"UNKNOWN_FORECAST","weight":1},{"leg_id":"MAP.COST.RC.PPL.SW.MGMT.L03","view_id":"recurrence","report_row_id":"not_applicable","weight":1},{"leg_id":"MAP.COST.RC.PPL.SW.MGMT.L03","view_id":"commitment","report_row_id":"not_applicable","weight":1},{"leg_id":"MAP.COST.RC.PPL.SW.MGMT.L03","view_id":"behaviour","report_row_id":"not_applicable","weight":1},{"leg_id":"MAP.COST.RC.PPL.SW.MGMT.L04","view_id":"statement","report_row_id":"BS.TAX_LIABILITIES","weight":1},{"leg_id":"MAP.COST.RC.PPL.SW.MGMT.L04","view_id":"nature","report_row_id":"tax_liabilities","weight":1},{"leg_id":"MAP.COST.RC.PPL.SW.MGMT.L04","view_id":"function","report_row_id":"balance_sheet","weight":1},{"leg_id":"MAP.COST.RC.PPL.SW.MGMT.L04","view_id":"cost_centre","report_row_id":"MGMT","weight":1},{"leg_id":"MAP.COST.RC.PPL.SW.MGMT.L04","view_id":"vendor","report_row_id":"UNKNOWN_FORECAST","weight":1},{"leg_id":"MAP.COST.RC.PPL.SW.MGMT.L04","view_id":"recurrence","report_row_id":"not_applicable","weight":1},{"leg_id":"MAP.COST.RC.PPL.SW.MGMT.L04","view_id":"commitment","report_row_id":"not_applicable","weight":1},{"leg_id":"MAP.COST.RC.PPL.SW.MGMT.L04","view_id":"behaviour","report_row_id":"not_applicable","weight":1}]},{"mapping_id":"MAP.COST.RC.PPL.SW.ENG","source_row_id":"OPX.SOFTWARE","posting_owner":"Opex","stream":"CORPORATE","cost_centre":"ENG","vendor_id":"UNKNOWN_FORECAST","tax_code":"RC_IN19","cash_class":"operating","classification":{"recurrence":"recurring","commitment":"committed","behaviour":"fixed"},"legs":[{"leg_id":"MAP.COST.RC.PPL.SW.ENG.L01","side":"debit","account_id":"GL.OPEX.PPL.SW","amount_component":"net_plus_unrecoverable_vat"},{"leg_id":"MAP.COST.RC.PPL.SW.ENG.L02","side":"debit","account_id":"GL.VAT.DOM_ASSET","amount_component":"recoverable_vat"},{"leg_id":"MAP.COST.RC.PPL.SW.ENG.L03","side":"credit","account_id":"GL.AP.SUPPLIER","amount_component":"net"},{"leg_id":"MAP.COST.RC.PPL.SW.ENG.L04","side":"credit","account_id":"GL.VAT.DOM_LIAB","amount_component":"self_assessed_vat"}],"report_allocations":[{"leg_id":"MAP.COST.RC.PPL.SW.ENG.L01","view_id":"statement","report_row_id":"PNL.OPEX","weight":1},{"leg_id":"MAP.COST.RC.PPL.SW.ENG.L01","view_id":"nature","report_row_id":"operating_expense","weight":1},{"leg_id":"MAP.COST.RC.PPL.SW.ENG.L01","view_id":"function","report_row_id":"general_admin","weight":1},{"leg_id":"MAP.COST.RC.PPL.SW.ENG.L01","view_id":"cost_centre","report_row_id":"ENG","weight":1},{"leg_id":"MAP.COST.RC.PPL.SW.ENG.L01","view_id":"vendor","report_row_id":"UNKNOWN_FORECAST","weight":1},{"leg_id":"MAP.COST.RC.PPL.SW.ENG.L01","view_id":"recurrence","report_row_id":"recurring","weight":1},{"leg_id":"MAP.COST.RC.PPL.SW.ENG.L01","view_id":"commitment","report_row_id":"committed","weight":1},{"leg_id":"MAP.COST.RC.PPL.SW.ENG.L01","view_id":"behaviour","report_row_id":"fixed","weight":1},{"leg_id":"MAP.COST.RC.PPL.SW.ENG.L02","view_id":"statement","report_row_id":"BS.TAX_ASSETS","weight":1},{"leg_id":"MAP.COST.RC.PPL.SW.ENG.L02","view_id":"nature","report_row_id":"tax_assets","weight":1},{"leg_id":"MAP.COST.RC.PPL.SW.ENG.L02","view_id":"function","report_row_id":"balance_sheet","weight":1},{"leg_id":"MAP.COST.RC.PPL.SW.ENG.L02","view_id":"cost_centre","report_row_id":"ENG","weight":1},{"leg_id":"MAP.COST.RC.PPL.SW.ENG.L02","view_id":"vendor","report_row_id":"UNKNOWN_FORECAST","weight":1},{"leg_id":"MAP.COST.RC.PPL.SW.ENG.L02","view_id":"recurrence","report_row_id":"not_applicable","weight":1},{"leg_id":"MAP.COST.RC.PPL.SW.ENG.L02","view_id":"commitment","report_row_id":"not_applicable","weight":1},{"leg_id":"MAP.COST.RC.PPL.SW.ENG.L02","view_id":"behaviour","report_row_id":"not_applicable","weight":1},{"leg_id":"MAP.COST.RC.PPL.SW.ENG.L03","view_id":"statement","report_row_id":"BS.AP","weight":1},{"leg_id":"MAP.COST.RC.PPL.SW.ENG.L03","view_id":"nature","report_row_id":"ap","weight":1},{"leg_id":"MAP.COST.RC.PPL.SW.ENG.L03","view_id":"function","report_row_id":"balance_sheet","weight":1},{"leg_id":"MAP.COST.RC.PPL.SW.ENG.L03","view_id":"cost_centre","report_row_id":"ENG","weight":1},{"leg_id":"MAP.COST.RC.PPL.SW.ENG.L03","view_id":"vendor","report_row_id":"UNKNOWN_FORECAST","weight":1},{"leg_id":"MAP.COST.RC.PPL.SW.ENG.L03","view_id":"recurrence","report_row_id":"not_applicable","weight":1},{"leg_id":"MAP.COST.RC.PPL.SW.ENG.L03","view_id":"commitment","report_row_id":"not_applicable","weight":1},{"leg_id":"MAP.COST.RC.PPL.SW.ENG.L03","view_id":"behaviour","report_row_id":"not_applicable","weight":1},{"leg_id":"MAP.COST.RC.PPL.SW.ENG.L04","view_id":"statement","report_row_id":"BS.TAX_LIABILITIES","weight":1},{"leg_id":"MAP.COST.RC.PPL.SW.ENG.L04","view_id":"nature","report_row_id":"tax_liabilities","weight":1},{"leg_id":"MAP.COST.RC.PPL.SW.ENG.L04","view_id":"function","report_row_id":"balance_sheet","weight":1},{"leg_id":"MAP.COST.RC.PPL.SW.ENG.L04","view_id":"cost_centre","report_row_id":"ENG","weight":1},{"leg_id":"MAP.COST.RC.PPL.SW.ENG.L04","view_id":"vendor","report_row_id":"UNKNOWN_FORECAST","weight":1},{"leg_id":"MAP.COST.RC.PPL.SW.ENG.L04","view_id":"recurrence","report_row_id":"not_applicable","weight":1},{"leg_id":"MAP.COST.RC.PPL.SW.ENG.L04","view_id":"commitment","report_row_id":"not_applicable","weight":1},{"leg_id":"MAP.COST.RC.PPL.SW.ENG.L04","view_id":"behaviour","report_row_id":"not_applicable","weight":1}]},{"mapping_id":"MAP.COST.RC.PPL.SW.COMP","source_row_id":"OPX.SOFTWARE","posting_owner":"Opex","stream":"CORPORATE","cost_centre":"COMP","vendor_id":"UNKNOWN_FORECAST","tax_code":"RC_IN19","cash_class":"operating","classification":{"recurrence":"recurring","commitment":"committed","behaviour":"fixed"},"legs":[{"leg_id":"MAP.COST.RC.PPL.SW.COMP.L01","side":"debit","account_id":"GL.OPEX.PPL.SW","amount_component":"net_plus_unrecoverable_vat"},{"leg_id":"MAP.COST.RC.PPL.SW.COMP.L02","side":"debit","account_id":"GL.VAT.DOM_ASSET","amount_component":"recoverable_vat"},{"leg_id":"MAP.COST.RC.PPL.SW.COMP.L03","side":"credit","account_id":"GL.AP.SUPPLIER","amount_component":"net"},{"leg_id":"MAP.COST.RC.PPL.SW.COMP.L04","side":"credit","account_id":"GL.VAT.DOM_LIAB","amount_component":"self_assessed_vat"}],"report_allocations":[{"leg_id":"MAP.COST.RC.PPL.SW.COMP.L01","view_id":"statement","report_row_id":"PNL.OPEX","weight":1},{"leg_id":"MAP.COST.RC.PPL.SW.COMP.L01","view_id":"nature","report_row_id":"operating_expense","weight":1},{"leg_id":"MAP.COST.RC.PPL.SW.COMP.L01","view_id":"function","report_row_id":"general_admin","weight":1},{"leg_id":"MAP.COST.RC.PPL.SW.COMP.L01","view_id":"cost_centre","report_row_id":"COMP","weight":1},{"leg_id":"MAP.COST.RC.PPL.SW.COMP.L01","view_id":"vendor","report_row_id":"UNKNOWN_FORECAST","weight":1},{"leg_id":"MAP.COST.RC.PPL.SW.COMP.L01","view_id":"recurrence","report_row_id":"recurring","weight":1},{"leg_id":"MAP.COST.RC.PPL.SW.COMP.L01","view_id":"commitment","report_row_id":"committed","weight":1},{"leg_id":"MAP.COST.RC.PPL.SW.COMP.L01","view_id":"behaviour","report_row_id":"fixed","weight":1},{"leg_id":"MAP.COST.RC.PPL.SW.COMP.L02","view_id":"statement","report_row_id":"BS.TAX_ASSETS","weight":1},{"leg_id":"MAP.COST.RC.PPL.SW.COMP.L02","view_id":"nature","report_row_id":"tax_assets","weight":1},{"leg_id":"MAP.COST.RC.PPL.SW.COMP.L02","view_id":"function","report_row_id":"balance_sheet","weight":1},{"leg_id":"MAP.COST.RC.PPL.SW.COMP.L02","view_id":"cost_centre","report_row_id":"COMP","weight":1},{"leg_id":"MAP.COST.RC.PPL.SW.COMP.L02","view_id":"vendor","report_row_id":"UNKNOWN_FORECAST","weight":1},{"leg_id":"MAP.COST.RC.PPL.SW.COMP.L02","view_id":"recurrence","report_row_id":"not_applicable","weight":1},{"leg_id":"MAP.COST.RC.PPL.SW.COMP.L02","view_id":"commitment","report_row_id":"not_applicable","weight":1},{"leg_id":"MAP.COST.RC.PPL.SW.COMP.L02","view_id":"behaviour","report_row_id":"not_applicable","weight":1},{"leg_id":"MAP.COST.RC.PPL.SW.COMP.L03","view_id":"statement","report_row_id":"BS.AP","weight":1},{"leg_id":"MAP.COST.RC.PPL.SW.COMP.L03","view_id":"nature","report_row_id":"ap","weight":1},{"leg_id":"MAP.COST.RC.PPL.SW.COMP.L03","view_id":"function","report_row_id":"balance_sheet","weight":1},{"leg_id":"MAP.COST.RC.PPL.SW.COMP.L03","view_id":"cost_centre","report_row_id":"COMP","weight":1},{"leg_id":"MAP.COST.RC.PPL.SW.COMP.L03","view_id":"vendor","report_row_id":"UNKNOWN_FORECAST","weight":1},{"leg_id":"MAP.COST.RC.PPL.SW.COMP.L03","view_id":"recurrence","report_row_id":"not_applicable","weight":1},{"leg_id":"MAP.COST.RC.PPL.SW.COMP.L03","view_id":"commitment","report_row_id":"not_applicable","weight":1},{"leg_id":"MAP.COST.RC.PPL.SW.COMP.L03","view_id":"behaviour","report_row_id":"not_applicable","weight":1},{"leg_id":"MAP.COST.RC.PPL.SW.COMP.L04","view_id":"statement","report_row_id":"BS.TAX_LIABILITIES","weight":1},{"leg_id":"MAP.COST.RC.PPL.SW.COMP.L04","view_id":"nature","report_row_id":"tax_liabilities","weight":1},{"leg_id":"MAP.COST.RC.PPL.SW.COMP.L04","view_id":"function","report_row_id":"balance_sheet","weight":1},{"leg_id":"MAP.COST.RC.PPL.SW.COMP.L04","view_id":"cost_centre","report_row_id":"COMP","weight":1},{"leg_id":"MAP.COST.RC.PPL.SW.COMP.L04","view_id":"vendor","report_row_id":"UNKNOWN_FORECAST","weight":1},{"leg_id":"MAP.COST.RC.PPL.SW.COMP.L04","view_id":"recurrence","report_row_id":"not_applicable","weight":1},{"leg_id":"MAP.COST.RC.PPL.SW.COMP.L04","view_id":"commitment","report_row_id":"not_applicable","weight":1},{"leg_id":"MAP.COST.RC.PPL.SW.COMP.L04","view_id":"behaviour","report_row_id":"not_applicable","weight":1}]},{"mapping_id":"MAP.COST.RC.PPL.SW.PROD","source_row_id":"OPX.SOFTWARE","posting_owner":"Opex","stream":"CORPORATE","cost_centre":"PROD","vendor_id":"UNKNOWN_FORECAST","tax_code":"RC_IN19","cash_class":"operating","classification":{"recurrence":"recurring","commitment":"committed","behaviour":"fixed"},"legs":[{"leg_id":"MAP.COST.RC.PPL.SW.PROD.L01","side":"debit","account_id":"GL.OPEX.PPL.SW","amount_component":"net_plus_unrecoverable_vat"},{"leg_id":"MAP.COST.RC.PPL.SW.PROD.L02","side":"debit","account_id":"GL.VAT.DOM_ASSET","amount_component":"recoverable_vat"},{"leg_id":"MAP.COST.RC.PPL.SW.PROD.L03","side":"credit","account_id":"GL.AP.SUPPLIER","amount_component":"net"},{"leg_id":"MAP.COST.RC.PPL.SW.PROD.L04","side":"credit","account_id":"GL.VAT.DOM_LIAB","amount_component":"self_assessed_vat"}],"report_allocations":[{"leg_id":"MAP.COST.RC.PPL.SW.PROD.L01","view_id":"statement","report_row_id":"PNL.OPEX","weight":1},{"leg_id":"MAP.COST.RC.PPL.SW.PROD.L01","view_id":"nature","report_row_id":"operating_expense","weight":1},{"leg_id":"MAP.COST.RC.PPL.SW.PROD.L01","view_id":"function","report_row_id":"general_admin","weight":1},{"leg_id":"MAP.COST.RC.PPL.SW.PROD.L01","view_id":"cost_centre","report_row_id":"PROD","weight":1},{"leg_id":"MAP.COST.RC.PPL.SW.PROD.L01","view_id":"vendor","report_row_id":"UNKNOWN_FORECAST","weight":1},{"leg_id":"MAP.COST.RC.PPL.SW.PROD.L01","view_id":"recurrence","report_row_id":"recurring","weight":1},{"leg_id":"MAP.COST.RC.PPL.SW.PROD.L01","view_id":"commitment","report_row_id":"committed","weight":1},{"leg_id":"MAP.COST.RC.PPL.SW.PROD.L01","view_id":"behaviour","report_row_id":"fixed","weight":1},{"leg_id":"MAP.COST.RC.PPL.SW.PROD.L02","view_id":"statement","report_row_id":"BS.TAX_ASSETS","weight":1},{"leg_id":"MAP.COST.RC.PPL.SW.PROD.L02","view_id":"nature","report_row_id":"tax_assets","weight":1},{"leg_id":"MAP.COST.RC.PPL.SW.PROD.L02","view_id":"function","report_row_id":"balance_sheet","weight":1},{"leg_id":"MAP.COST.RC.PPL.SW.PROD.L02","view_id":"cost_centre","report_row_id":"PROD","weight":1},{"leg_id":"MAP.COST.RC.PPL.SW.PROD.L02","view_id":"vendor","report_row_id":"UNKNOWN_FORECAST","weight":1},{"leg_id":"MAP.COST.RC.PPL.SW.PROD.L02","view_id":"recurrence","report_row_id":"not_applicable","weight":1},{"leg_id":"MAP.COST.RC.PPL.SW.PROD.L02","view_id":"commitment","report_row_id":"not_applicable","weight":1},{"leg_id":"MAP.COST.RC.PPL.SW.PROD.L02","view_id":"behaviour","report_row_id":"not_applicable","weight":1},{"leg_id":"MAP.COST.RC.PPL.SW.PROD.L03","view_id":"statement","report_row_id":"BS.AP","weight":1},{"leg_id":"MAP.COST.RC.PPL.SW.PROD.L03","view_id":"nature","report_row_id":"ap","weight":1},{"leg_id":"MAP.COST.RC.PPL.SW.PROD.L03","view_id":"function","report_row_id":"balance_sheet","weight":1},{"leg_id":"MAP.COST.RC.PPL.SW.PROD.L03","view_id":"cost_centre","report_row_id":"PROD","weight":1},{"leg_id":"MAP.COST.RC.PPL.SW.PROD.L03","view_id":"vendor","report_row_id":"UNKNOWN_FORECAST","weight":1},{"leg_id":"MAP.COST.RC.PPL.SW.PROD.L03","view_id":"recurrence","report_row_id":"not_applicable","weight":1},{"leg_id":"MAP.COST.RC.PPL.SW.PROD.L03","view_id":"commitment","report_row_id":"not_applicable","weight":1},{"leg_id":"MAP.COST.RC.PPL.SW.PROD.L03","view_id":"behaviour","report_row_id":"not_applicable","weight":1},{"leg_id":"MAP.COST.RC.PPL.SW.PROD.L04","view_id":"statement","report_row_id":"BS.TAX_LIABILITIES","weight":1},{"leg_id":"MAP.COST.RC.PPL.SW.PROD.L04","view_id":"nature","report_row_id":"tax_liabilities","weight":1},{"leg_id":"MAP.COST.RC.PPL.SW.PROD.L04","view_id":"function","report_row_id":"balance_sheet","weight":1},{"leg_id":"MAP.COST.RC.PPL.SW.PROD.L04","view_id":"cost_centre","report_row_id":"PROD","weight":1},{"leg_id":"MAP.COST.RC.PPL.SW.PROD.L04","view_id":"vendor","report_row_id":"UNKNOWN_FORECAST","weight":1},{"leg_id":"MAP.COST.RC.PPL.SW.PROD.L04","view_id":"recurrence","report_row_id":"not_applicable","weight":1},{"leg_id":"MAP.COST.RC.PPL.SW.PROD.L04","view_id":"commitment","report_row_id":"not_applicable","weight":1},{"leg_id":"MAP.COST.RC.PPL.SW.PROD.L04","view_id":"behaviour","report_row_id":"not_applicable","weight":1}]},{"mapping_id":"MAP.COST.RC.PPL.SW.MKT","source_row_id":"OPX.SOFTWARE","posting_owner":"Opex","stream":"CORPORATE","cost_centre":"MKT","vendor_id":"UNKNOWN_FORECAST","tax_code":"RC_IN19","cash_class":"operating","classification":{"recurrence":"recurring","commitment":"committed","behaviour":"fixed"},"legs":[{"leg_id":"MAP.COST.RC.PPL.SW.MKT.L01","side":"debit","account_id":"GL.OPEX.PPL.SW","amount_component":"net_plus_unrecoverable_vat"},{"leg_id":"MAP.COST.RC.PPL.SW.MKT.L02","side":"debit","account_id":"GL.VAT.DOM_ASSET","amount_component":"recoverable_vat"},{"leg_id":"MAP.COST.RC.PPL.SW.MKT.L03","side":"credit","account_id":"GL.AP.SUPPLIER","amount_component":"net"},{"leg_id":"MAP.COST.RC.PPL.SW.MKT.L04","side":"credit","account_id":"GL.VAT.DOM_LIAB","amount_component":"self_assessed_vat"}],"report_allocations":[{"leg_id":"MAP.COST.RC.PPL.SW.MKT.L01","view_id":"statement","report_row_id":"PNL.OPEX","weight":1},{"leg_id":"MAP.COST.RC.PPL.SW.MKT.L01","view_id":"nature","report_row_id":"operating_expense","weight":1},{"leg_id":"MAP.COST.RC.PPL.SW.MKT.L01","view_id":"function","report_row_id":"general_admin","weight":1},{"leg_id":"MAP.COST.RC.PPL.SW.MKT.L01","view_id":"cost_centre","report_row_id":"MKT","weight":1},{"leg_id":"MAP.COST.RC.PPL.SW.MKT.L01","view_id":"vendor","report_row_id":"UNKNOWN_FORECAST","weight":1},{"leg_id":"MAP.COST.RC.PPL.SW.MKT.L01","view_id":"recurrence","report_row_id":"recurring","weight":1},{"leg_id":"MAP.COST.RC.PPL.SW.MKT.L01","view_id":"commitment","report_row_id":"committed","weight":1},{"leg_id":"MAP.COST.RC.PPL.SW.MKT.L01","view_id":"behaviour","report_row_id":"fixed","weight":1},{"leg_id":"MAP.COST.RC.PPL.SW.MKT.L02","view_id":"statement","report_row_id":"BS.TAX_ASSETS","weight":1},{"leg_id":"MAP.COST.RC.PPL.SW.MKT.L02","view_id":"nature","report_row_id":"tax_assets","weight":1},{"leg_id":"MAP.COST.RC.PPL.SW.MKT.L02","view_id":"function","report_row_id":"balance_sheet","weight":1},{"leg_id":"MAP.COST.RC.PPL.SW.MKT.L02","view_id":"cost_centre","report_row_id":"MKT","weight":1},{"leg_id":"MAP.COST.RC.PPL.SW.MKT.L02","view_id":"vendor","report_row_id":"UNKNOWN_FORECAST","weight":1},{"leg_id":"MAP.COST.RC.PPL.SW.MKT.L02","view_id":"recurrence","report_row_id":"not_applicable","weight":1},{"leg_id":"MAP.COST.RC.PPL.SW.MKT.L02","view_id":"commitment","report_row_id":"not_applicable","weight":1},{"leg_id":"MAP.COST.RC.PPL.SW.MKT.L02","view_id":"behaviour","report_row_id":"not_applicable","weight":1},{"leg_id":"MAP.COST.RC.PPL.SW.MKT.L03","view_id":"statement","report_row_id":"BS.AP","weight":1},{"leg_id":"MAP.COST.RC.PPL.SW.MKT.L03","view_id":"nature","report_row_id":"ap","weight":1},{"leg_id":"MAP.COST.RC.PPL.SW.MKT.L03","view_id":"function","report_row_id":"balance_sheet","weight":1},{"leg_id":"MAP.COST.RC.PPL.SW.MKT.L03","view_id":"cost_centre","report_row_id":"MKT","weight":1},{"leg_id":"MAP.COST.RC.PPL.SW.MKT.L03","view_id":"vendor","report_row_id":"UNKNOWN_FORECAST","weight":1},{"leg_id":"MAP.COST.RC.PPL.SW.MKT.L03","view_id":"recurrence","report_row_id":"not_applicable","weight":1},{"leg_id":"MAP.COST.RC.PPL.SW.MKT.L03","view_id":"commitment","report_row_id":"not_applicable","weight":1},{"leg_id":"MAP.COST.RC.PPL.SW.MKT.L03","view_id":"behaviour","report_row_id":"not_applicable","weight":1},{"leg_id":"MAP.COST.RC.PPL.SW.MKT.L04","view_id":"statement","report_row_id":"BS.TAX_LIABILITIES","weight":1},{"leg_id":"MAP.COST.RC.PPL.SW.MKT.L04","view_id":"nature","report_row_id":"tax_liabilities","weight":1},{"leg_id":"MAP.COST.RC.PPL.SW.MKT.L04","view_id":"function","report_row_id":"balance_sheet","weight":1},{"leg_id":"MAP.COST.RC.PPL.SW.MKT.L04","view_id":"cost_centre","report_row_id":"MKT","weight":1},{"leg_id":"MAP.COST.RC.PPL.SW.MKT.L04","view_id":"vendor","report_row_id":"UNKNOWN_FORECAST","weight":1},{"leg_id":"MAP.COST.RC.PPL.SW.MKT.L04","view_id":"recurrence","report_row_id":"not_applicable","weight":1},{"leg_id":"MAP.COST.RC.PPL.SW.MKT.L04","view_id":"commitment","report_row_id":"not_applicable","weight":1},{"leg_id":"MAP.COST.RC.PPL.SW.MKT.L04","view_id":"behaviour","report_row_id":"not_applicable","weight":1}]},{"mapping_id":"MAP.COST.RC.PPL.SW.SUP","source_row_id":"OPX.SOFTWARE","posting_owner":"Opex","stream":"CORPORATE","cost_centre":"SUP","vendor_id":"UNKNOWN_FORECAST","tax_code":"RC_IN19","cash_class":"operating","classification":{"recurrence":"recurring","commitment":"committed","behaviour":"fixed"},"legs":[{"leg_id":"MAP.COST.RC.PPL.SW.SUP.L01","side":"debit","account_id":"GL.OPEX.PPL.SW","amount_component":"net_plus_unrecoverable_vat"},{"leg_id":"MAP.COST.RC.PPL.SW.SUP.L02","side":"debit","account_id":"GL.VAT.DOM_ASSET","amount_component":"recoverable_vat"},{"leg_id":"MAP.COST.RC.PPL.SW.SUP.L03","side":"credit","account_id":"GL.AP.SUPPLIER","amount_component":"net"},{"leg_id":"MAP.COST.RC.PPL.SW.SUP.L04","side":"credit","account_id":"GL.VAT.DOM_LIAB","amount_component":"self_assessed_vat"}],"report_allocations":[{"leg_id":"MAP.COST.RC.PPL.SW.SUP.L01","view_id":"statement","report_row_id":"PNL.OPEX","weight":1},{"leg_id":"MAP.COST.RC.PPL.SW.SUP.L01","view_id":"nature","report_row_id":"operating_expense","weight":1},{"leg_id":"MAP.COST.RC.PPL.SW.SUP.L01","view_id":"function","report_row_id":"general_admin","weight":1},{"leg_id":"MAP.COST.RC.PPL.SW.SUP.L01","view_id":"cost_centre","report_row_id":"SUP","weight":1},{"leg_id":"MAP.COST.RC.PPL.SW.SUP.L01","view_id":"vendor","report_row_id":"UNKNOWN_FORECAST","weight":1},{"leg_id":"MAP.COST.RC.PPL.SW.SUP.L01","view_id":"recurrence","report_row_id":"recurring","weight":1},{"leg_id":"MAP.COST.RC.PPL.SW.SUP.L01","view_id":"commitment","report_row_id":"committed","weight":1},{"leg_id":"MAP.COST.RC.PPL.SW.SUP.L01","view_id":"behaviour","report_row_id":"fixed","weight":1},{"leg_id":"MAP.COST.RC.PPL.SW.SUP.L02","view_id":"statement","report_row_id":"BS.TAX_ASSETS","weight":1},{"leg_id":"MAP.COST.RC.PPL.SW.SUP.L02","view_id":"nature","report_row_id":"tax_assets","weight":1},{"leg_id":"MAP.COST.RC.PPL.SW.SUP.L02","view_id":"function","report_row_id":"balance_sheet","weight":1},{"leg_id":"MAP.COST.RC.PPL.SW.SUP.L02","view_id":"cost_centre","report_row_id":"SUP","weight":1},{"leg_id":"MAP.COST.RC.PPL.SW.SUP.L02","view_id":"vendor","report_row_id":"UNKNOWN_FORECAST","weight":1},{"leg_id":"MAP.COST.RC.PPL.SW.SUP.L02","view_id":"recurrence","report_row_id":"not_applicable","weight":1},{"leg_id":"MAP.COST.RC.PPL.SW.SUP.L02","view_id":"commitment","report_row_id":"not_applicable","weight":1},{"leg_id":"MAP.COST.RC.PPL.SW.SUP.L02","view_id":"behaviour","report_row_id":"not_applicable","weight":1},{"leg_id":"MAP.COST.RC.PPL.SW.SUP.L03","view_id":"statement","report_row_id":"BS.AP","weight":1},{"leg_id":"MAP.COST.RC.PPL.SW.SUP.L03","view_id":"nature","report_row_id":"ap","weight":1},{"leg_id":"MAP.COST.RC.PPL.SW.SUP.L03","view_id":"function","report_row_id":"balance_sheet","weight":1},{"leg_id":"MAP.COST.RC.PPL.SW.SUP.L03","view_id":"cost_centre","report_row_id":"SUP","weight":1},{"leg_id":"MAP.COST.RC.PPL.SW.SUP.L03","view_id":"vendor","report_row_id":"UNKNOWN_FORECAST","weight":1},{"leg_id":"MAP.COST.RC.PPL.SW.SUP.L03","view_id":"recurrence","report_row_id":"not_applicable","weight":1},{"leg_id":"MAP.COST.RC.PPL.SW.SUP.L03","view_id":"commitment","report_row_id":"not_applicable","weight":1},{"leg_id":"MAP.COST.RC.PPL.SW.SUP.L03","view_id":"behaviour","report_row_id":"not_applicable","weight":1},{"leg_id":"MAP.COST.RC.PPL.SW.SUP.L04","view_id":"statement","report_row_id":"BS.TAX_LIABILITIES","weight":1},{"leg_id":"MAP.COST.RC.PPL.SW.SUP.L04","view_id":"nature","report_row_id":"tax_liabilities","weight":1},{"leg_id":"MAP.COST.RC.PPL.SW.SUP.L04","view_id":"function","report_row_id":"balance_sheet","weight":1},{"leg_id":"MAP.COST.RC.PPL.SW.SUP.L04","view_id":"cost_centre","report_row_id":"SUP","weight":1},{"leg_id":"MAP.COST.RC.PPL.SW.SUP.L04","view_id":"vendor","report_row_id":"UNKNOWN_FORECAST","weight":1},{"leg_id":"MAP.COST.RC.PPL.SW.SUP.L04","view_id":"recurrence","report_row_id":"not_applicable","weight":1},{"leg_id":"MAP.COST.RC.PPL.SW.SUP.L04","view_id":"commitment","report_row_id":"not_applicable","weight":1},{"leg_id":"MAP.COST.RC.PPL.SW.SUP.L04","view_id":"behaviour","report_row_id":"not_applicable","weight":1}]},{"mapping_id":"MAP.COST.RC.PPL.SW.FIN","source_row_id":"OPX.SOFTWARE","posting_owner":"Opex","stream":"CORPORATE","cost_centre":"FIN","vendor_id":"UNKNOWN_FORECAST","tax_code":"RC_IN19","cash_class":"operating","classification":{"recurrence":"recurring","commitment":"committed","behaviour":"fixed"},"legs":[{"leg_id":"MAP.COST.RC.PPL.SW.FIN.L01","side":"debit","account_id":"GL.OPEX.PPL.SW","amount_component":"net_plus_unrecoverable_vat"},{"leg_id":"MAP.COST.RC.PPL.SW.FIN.L02","side":"debit","account_id":"GL.VAT.DOM_ASSET","amount_component":"recoverable_vat"},{"leg_id":"MAP.COST.RC.PPL.SW.FIN.L03","side":"credit","account_id":"GL.AP.SUPPLIER","amount_component":"net"},{"leg_id":"MAP.COST.RC.PPL.SW.FIN.L04","side":"credit","account_id":"GL.VAT.DOM_LIAB","amount_component":"self_assessed_vat"}],"report_allocations":[{"leg_id":"MAP.COST.RC.PPL.SW.FIN.L01","view_id":"statement","report_row_id":"PNL.OPEX","weight":1},{"leg_id":"MAP.COST.RC.PPL.SW.FIN.L01","view_id":"nature","report_row_id":"operating_expense","weight":1},{"leg_id":"MAP.COST.RC.PPL.SW.FIN.L01","view_id":"function","report_row_id":"general_admin","weight":1},{"leg_id":"MAP.COST.RC.PPL.SW.FIN.L01","view_id":"cost_centre","report_row_id":"FIN","weight":1},{"leg_id":"MAP.COST.RC.PPL.SW.FIN.L01","view_id":"vendor","report_row_id":"UNKNOWN_FORECAST","weight":1},{"leg_id":"MAP.COST.RC.PPL.SW.FIN.L01","view_id":"recurrence","report_row_id":"recurring","weight":1},{"leg_id":"MAP.COST.RC.PPL.SW.FIN.L01","view_id":"commitment","report_row_id":"committed","weight":1},{"leg_id":"MAP.COST.RC.PPL.SW.FIN.L01","view_id":"behaviour","report_row_id":"fixed","weight":1},{"leg_id":"MAP.COST.RC.PPL.SW.FIN.L02","view_id":"statement","report_row_id":"BS.TAX_ASSETS","weight":1},{"leg_id":"MAP.COST.RC.PPL.SW.FIN.L02","view_id":"nature","report_row_id":"tax_assets","weight":1},{"leg_id":"MAP.COST.RC.PPL.SW.FIN.L02","view_id":"function","report_row_id":"balance_sheet","weight":1},{"leg_id":"MAP.COST.RC.PPL.SW.FIN.L02","view_id":"cost_centre","report_row_id":"FIN","weight":1},{"leg_id":"MAP.COST.RC.PPL.SW.FIN.L02","view_id":"vendor","report_row_id":"UNKNOWN_FORECAST","weight":1},{"leg_id":"MAP.COST.RC.PPL.SW.FIN.L02","view_id":"recurrence","report_row_id":"not_applicable","weight":1},{"leg_id":"MAP.COST.RC.PPL.SW.FIN.L02","view_id":"commitment","report_row_id":"not_applicable","weight":1},{"leg_id":"MAP.COST.RC.PPL.SW.FIN.L02","view_id":"behaviour","report_row_id":"not_applicable","weight":1},{"leg_id":"MAP.COST.RC.PPL.SW.FIN.L03","view_id":"statement","report_row_id":"BS.AP","weight":1},{"leg_id":"MAP.COST.RC.PPL.SW.FIN.L03","view_id":"nature","report_row_id":"ap","weight":1},{"leg_id":"MAP.COST.RC.PPL.SW.FIN.L03","view_id":"function","report_row_id":"balance_sheet","weight":1},{"leg_id":"MAP.COST.RC.PPL.SW.FIN.L03","view_id":"cost_centre","report_row_id":"FIN","weight":1},{"leg_id":"MAP.COST.RC.PPL.SW.FIN.L03","view_id":"vendor","report_row_id":"UNKNOWN_FORECAST","weight":1},{"leg_id":"MAP.COST.RC.PPL.SW.FIN.L03","view_id":"recurrence","report_row_id":"not_applicable","weight":1},{"leg_id":"MAP.COST.RC.PPL.SW.FIN.L03","view_id":"commitment","report_row_id":"not_applicable","weight":1},{"leg_id":"MAP.COST.RC.PPL.SW.FIN.L03","view_id":"behaviour","report_row_id":"not_applicable","weight":1},{"leg_id":"MAP.COST.RC.PPL.SW.FIN.L04","view_id":"statement","report_row_id":"BS.TAX_LIABILITIES","weight":1},{"leg_id":"MAP.COST.RC.PPL.SW.FIN.L04","view_id":"nature","report_row_id":"tax_liabilities","weight":1},{"leg_id":"MAP.COST.RC.PPL.SW.FIN.L04","view_id":"function","report_row_id":"balance_sheet","weight":1},{"leg_id":"MAP.COST.RC.PPL.SW.FIN.L04","view_id":"cost_centre","report_row_id":"FIN","weight":1},{"leg_id":"MAP.COST.RC.PPL.SW.FIN.L04","view_id":"vendor","report_row_id":"UNKNOWN_FORECAST","weight":1},{"leg_id":"MAP.COST.RC.PPL.SW.FIN.L04","view_id":"recurrence","report_row_id":"not_applicable","weight":1},{"leg_id":"MAP.COST.RC.PPL.SW.FIN.L04","view_id":"commitment","report_row_id":"not_applicable","weight":1},{"leg_id":"MAP.COST.RC.PPL.SW.FIN.L04","view_id":"behaviour","report_row_id":"not_applicable","weight":1}]},{"mapping_id":"MAP.COST.RC.PPL.SW.SALES","source_row_id":"OPX.SOFTWARE","posting_owner":"Opex","stream":"CORPORATE","cost_centre":"SALES","vendor_id":"UNKNOWN_FORECAST","tax_code":"RC_IN19","cash_class":"operating","classification":{"recurrence":"recurring","commitment":"committed","behaviour":"fixed"},"legs":[{"leg_id":"MAP.COST.RC.PPL.SW.SALES.L01","side":"debit","account_id":"GL.OPEX.PPL.SW","amount_component":"net_plus_unrecoverable_vat"},{"leg_id":"MAP.COST.RC.PPL.SW.SALES.L02","side":"debit","account_id":"GL.VAT.DOM_ASSET","amount_component":"recoverable_vat"},{"leg_id":"MAP.COST.RC.PPL.SW.SALES.L03","side":"credit","account_id":"GL.AP.SUPPLIER","amount_component":"net"},{"leg_id":"MAP.COST.RC.PPL.SW.SALES.L04","side":"credit","account_id":"GL.VAT.DOM_LIAB","amount_component":"self_assessed_vat"}],"report_allocations":[{"leg_id":"MAP.COST.RC.PPL.SW.SALES.L01","view_id":"statement","report_row_id":"PNL.OPEX","weight":1},{"leg_id":"MAP.COST.RC.PPL.SW.SALES.L01","view_id":"nature","report_row_id":"operating_expense","weight":1},{"leg_id":"MAP.COST.RC.PPL.SW.SALES.L01","view_id":"function","report_row_id":"general_admin","weight":1},{"leg_id":"MAP.COST.RC.PPL.SW.SALES.L01","view_id":"cost_centre","report_row_id":"SALES","weight":1},{"leg_id":"MAP.COST.RC.PPL.SW.SALES.L01","view_id":"vendor","report_row_id":"UNKNOWN_FORECAST","weight":1},{"leg_id":"MAP.COST.RC.PPL.SW.SALES.L01","view_id":"recurrence","report_row_id":"recurring","weight":1},{"leg_id":"MAP.COST.RC.PPL.SW.SALES.L01","view_id":"commitment","report_row_id":"committed","weight":1},{"leg_id":"MAP.COST.RC.PPL.SW.SALES.L01","view_id":"behaviour","report_row_id":"fixed","weight":1},{"leg_id":"MAP.COST.RC.PPL.SW.SALES.L02","view_id":"statement","report_row_id":"BS.TAX_ASSETS","weight":1},{"leg_id":"MAP.COST.RC.PPL.SW.SALES.L02","view_id":"nature","report_row_id":"tax_assets","weight":1},{"leg_id":"MAP.COST.RC.PPL.SW.SALES.L02","view_id":"function","report_row_id":"balance_sheet","weight":1},{"leg_id":"MAP.COST.RC.PPL.SW.SALES.L02","view_id":"cost_centre","report_row_id":"SALES","weight":1},{"leg_id":"MAP.COST.RC.PPL.SW.SALES.L02","view_id":"vendor","report_row_id":"UNKNOWN_FORECAST","weight":1},{"leg_id":"MAP.COST.RC.PPL.SW.SALES.L02","view_id":"recurrence","report_row_id":"not_applicable","weight":1},{"leg_id":"MAP.COST.RC.PPL.SW.SALES.L02","view_id":"commitment","report_row_id":"not_applicable","weight":1},{"leg_id":"MAP.COST.RC.PPL.SW.SALES.L02","view_id":"behaviour","report_row_id":"not_applicable","weight":1},{"leg_id":"MAP.COST.RC.PPL.SW.SALES.L03","view_id":"statement","report_row_id":"BS.AP","weight":1},{"leg_id":"MAP.COST.RC.PPL.SW.SALES.L03","view_id":"nature","report_row_id":"ap","weight":1},{"leg_id":"MAP.COST.RC.PPL.SW.SALES.L03","view_id":"function","report_row_id":"balance_sheet","weight":1},{"leg_id":"MAP.COST.RC.PPL.SW.SALES.L03","view_id":"cost_centre","report_row_id":"SALES","weight":1},{"leg_id":"MAP.COST.RC.PPL.SW.SALES.L03","view_id":"vendor","report_row_id":"UNKNOWN_FORECAST","weight":1},{"leg_id":"MAP.COST.RC.PPL.SW.SALES.L03","view_id":"recurrence","report_row_id":"not_applicable","weight":1},{"leg_id":"MAP.COST.RC.PPL.SW.SALES.L03","view_id":"commitment","report_row_id":"not_applicable","weight":1},{"leg_id":"MAP.COST.RC.PPL.SW.SALES.L03","view_id":"behaviour","report_row_id":"not_applicable","weight":1},{"leg_id":"MAP.COST.RC.PPL.SW.SALES.L04","view_id":"statement","report_row_id":"BS.TAX_LIABILITIES","weight":1},{"leg_id":"MAP.COST.RC.PPL.SW.SALES.L04","view_id":"nature","report_row_id":"tax_liabilities","weight":1},{"leg_id":"MAP.COST.RC.PPL.SW.SALES.L04","view_id":"function","report_row_id":"balance_sheet","weight":1},{"leg_id":"MAP.COST.RC.PPL.SW.SALES.L04","view_id":"cost_centre","report_row_id":"SALES","weight":1},{"leg_id":"MAP.COST.RC.PPL.SW.SALES.L04","view_id":"vendor","report_row_id":"UNKNOWN_FORECAST","weight":1},{"leg_id":"MAP.COST.RC.PPL.SW.SALES.L04","view_id":"recurrence","report_row_id":"not_applicable","weight":1},{"leg_id":"MAP.COST.RC.PPL.SW.SALES.L04","view_id":"commitment","report_row_id":"not_applicable","weight":1},{"leg_id":"MAP.COST.RC.PPL.SW.SALES.L04","view_id":"behaviour","report_row_id":"not_applicable","weight":1}]},{"mapping_id":"MAP.COST.PPL.RECRUIT.MGMT","source_row_id":"OPX.RECRUIT","posting_owner":"Opex","stream":"CORPORATE","cost_centre":"MGMT","vendor_id":"UNKNOWN_FORECAST","tax_code":"DE_IN19","cash_class":"operating","classification":{"recurrence":"one_off","commitment":"committed","behaviour":"variable"},"legs":[{"leg_id":"MAP.COST.PPL.RECRUIT.MGMT.L01","side":"debit","account_id":"GL.OPEX.PPL.RECRUIT","amount_component":"net_plus_unrecoverable_vat"},{"leg_id":"MAP.COST.PPL.RECRUIT.MGMT.L02","side":"debit","account_id":"GL.VAT.DOM_ASSET","amount_component":"recoverable_vat"},{"leg_id":"MAP.COST.PPL.RECRUIT.MGMT.L03","side":"credit","account_id":"GL.AP.SUPPLIER","amount_component":"gross"}],"report_allocations":[{"leg_id":"MAP.COST.PPL.RECRUIT.MGMT.L01","view_id":"statement","report_row_id":"PNL.OPEX","weight":1},{"leg_id":"MAP.COST.PPL.RECRUIT.MGMT.L01","view_id":"nature","report_row_id":"operating_expense","weight":1},{"leg_id":"MAP.COST.PPL.RECRUIT.MGMT.L01","view_id":"function","report_row_id":"general_admin","weight":1},{"leg_id":"MAP.COST.PPL.RECRUIT.MGMT.L01","view_id":"cost_centre","report_row_id":"MGMT","weight":1},{"leg_id":"MAP.COST.PPL.RECRUIT.MGMT.L01","view_id":"vendor","report_row_id":"UNKNOWN_FORECAST","weight":1},{"leg_id":"MAP.COST.PPL.RECRUIT.MGMT.L01","view_id":"recurrence","report_row_id":"one_off","weight":1},{"leg_id":"MAP.COST.PPL.RECRUIT.MGMT.L01","view_id":"commitment","report_row_id":"committed","weight":1},{"leg_id":"MAP.COST.PPL.RECRUIT.MGMT.L01","view_id":"behaviour","report_row_id":"variable","weight":1},{"leg_id":"MAP.COST.PPL.RECRUIT.MGMT.L02","view_id":"statement","report_row_id":"BS.TAX_ASSETS","weight":1},{"leg_id":"MAP.COST.PPL.RECRUIT.MGMT.L02","view_id":"nature","report_row_id":"tax_assets","weight":1},{"leg_id":"MAP.COST.PPL.RECRUIT.MGMT.L02","view_id":"function","report_row_id":"balance_sheet","weight":1},{"leg_id":"MAP.COST.PPL.RECRUIT.MGMT.L02","view_id":"cost_centre","report_row_id":"MGMT","weight":1},{"leg_id":"MAP.COST.PPL.RECRUIT.MGMT.L02","view_id":"vendor","report_row_id":"UNKNOWN_FORECAST","weight":1},{"leg_id":"MAP.COST.PPL.RECRUIT.MGMT.L02","view_id":"recurrence","report_row_id":"not_applicable","weight":1},{"leg_id":"MAP.COST.PPL.RECRUIT.MGMT.L02","view_id":"commitment","report_row_id":"not_applicable","weight":1},{"leg_id":"MAP.COST.PPL.RECRUIT.MGMT.L02","view_id":"behaviour","report_row_id":"not_applicable","weight":1},{"leg_id":"MAP.COST.PPL.RECRUIT.MGMT.L03","view_id":"statement","report_row_id":"BS.AP","weight":1},{"leg_id":"MAP.COST.PPL.RECRUIT.MGMT.L03","view_id":"nature","report_row_id":"ap","weight":1},{"leg_id":"MAP.COST.PPL.RECRUIT.MGMT.L03","view_id":"function","report_row_id":"balance_sheet","weight":1},{"leg_id":"MAP.COST.PPL.RECRUIT.MGMT.L03","view_id":"cost_centre","report_row_id":"MGMT","weight":1},{"leg_id":"MAP.COST.PPL.RECRUIT.MGMT.L03","view_id":"vendor","report_row_id":"UNKNOWN_FORECAST","weight":1},{"leg_id":"MAP.COST.PPL.RECRUIT.MGMT.L03","view_id":"recurrence","report_row_id":"not_applicable","weight":1},{"leg_id":"MAP.COST.PPL.RECRUIT.MGMT.L03","view_id":"commitment","report_row_id":"not_applicable","weight":1},{"leg_id":"MAP.COST.PPL.RECRUIT.MGMT.L03","view_id":"behaviour","report_row_id":"not_applicable","weight":1}]},{"mapping_id":"MAP.COST.PPL.RECRUIT.ENG","source_row_id":"OPX.RECRUIT","posting_owner":"Opex","stream":"CORPORATE","cost_centre":"ENG","vendor_id":"UNKNOWN_FORECAST","tax_code":"DE_IN19","cash_class":"operating","classification":{"recurrence":"one_off","commitment":"committed","behaviour":"variable"},"legs":[{"leg_id":"MAP.COST.PPL.RECRUIT.ENG.L01","side":"debit","account_id":"GL.OPEX.PPL.RECRUIT","amount_component":"net_plus_unrecoverable_vat"},{"leg_id":"MAP.COST.PPL.RECRUIT.ENG.L02","side":"debit","account_id":"GL.VAT.DOM_ASSET","amount_component":"recoverable_vat"},{"leg_id":"MAP.COST.PPL.RECRUIT.ENG.L03","side":"credit","account_id":"GL.AP.SUPPLIER","amount_component":"gross"}],"report_allocations":[{"leg_id":"MAP.COST.PPL.RECRUIT.ENG.L01","view_id":"statement","report_row_id":"PNL.OPEX","weight":1},{"leg_id":"MAP.COST.PPL.RECRUIT.ENG.L01","view_id":"nature","report_row_id":"operating_expense","weight":1},{"leg_id":"MAP.COST.PPL.RECRUIT.ENG.L01","view_id":"function","report_row_id":"general_admin","weight":1},{"leg_id":"MAP.COST.PPL.RECRUIT.ENG.L01","view_id":"cost_centre","report_row_id":"ENG","weight":1},{"leg_id":"MAP.COST.PPL.RECRUIT.ENG.L01","view_id":"vendor","report_row_id":"UNKNOWN_FORECAST","weight":1},{"leg_id":"MAP.COST.PPL.RECRUIT.ENG.L01","view_id":"recurrence","report_row_id":"one_off","weight":1},{"leg_id":"MAP.COST.PPL.RECRUIT.ENG.L01","view_id":"commitment","report_row_id":"committed","weight":1},{"leg_id":"MAP.COST.PPL.RECRUIT.ENG.L01","view_id":"behaviour","report_row_id":"variable","weight":1},{"leg_id":"MAP.COST.PPL.RECRUIT.ENG.L02","view_id":"statement","report_row_id":"BS.TAX_ASSETS","weight":1},{"leg_id":"MAP.COST.PPL.RECRUIT.ENG.L02","view_id":"nature","report_row_id":"tax_assets","weight":1},{"leg_id":"MAP.COST.PPL.RECRUIT.ENG.L02","view_id":"function","report_row_id":"balance_sheet","weight":1},{"leg_id":"MAP.COST.PPL.RECRUIT.ENG.L02","view_id":"cost_centre","report_row_id":"ENG","weight":1},{"leg_id":"MAP.COST.PPL.RECRUIT.ENG.L02","view_id":"vendor","report_row_id":"UNKNOWN_FORECAST","weight":1},{"leg_id":"MAP.COST.PPL.RECRUIT.ENG.L02","view_id":"recurrence","report_row_id":"not_applicable","weight":1},{"leg_id":"MAP.COST.PPL.RECRUIT.ENG.L02","view_id":"commitment","report_row_id":"not_applicable","weight":1},{"leg_id":"MAP.COST.PPL.RECRUIT.ENG.L02","view_id":"behaviour","report_row_id":"not_applicable","weight":1},{"leg_id":"MAP.COST.PPL.RECRUIT.ENG.L03","view_id":"statement","report_row_id":"BS.AP","weight":1},{"leg_id":"MAP.COST.PPL.RECRUIT.ENG.L03","view_id":"nature","report_row_id":"ap","weight":1},{"leg_id":"MAP.COST.PPL.RECRUIT.ENG.L03","view_id":"function","report_row_id":"balance_sheet","weight":1},{"leg_id":"MAP.COST.PPL.RECRUIT.ENG.L03","view_id":"cost_centre","report_row_id":"ENG","weight":1},{"leg_id":"MAP.COST.PPL.RECRUIT.ENG.L03","view_id":"vendor","report_row_id":"UNKNOWN_FORECAST","weight":1},{"leg_id":"MAP.COST.PPL.RECRUIT.ENG.L03","view_id":"recurrence","report_row_id":"not_applicable","weight":1},{"leg_id":"MAP.COST.PPL.RECRUIT.ENG.L03","view_id":"commitment","report_row_id":"not_applicable","weight":1},{"leg_id":"MAP.COST.PPL.RECRUIT.ENG.L03","view_id":"behaviour","report_row_id":"not_applicable","weight":1}]},{"mapping_id":"MAP.COST.PPL.RECRUIT.COMP","source_row_id":"OPX.RECRUIT","posting_owner":"Opex","stream":"CORPORATE","cost_centre":"COMP","vendor_id":"UNKNOWN_FORECAST","tax_code":"DE_IN19","cash_class":"operating","classification":{"recurrence":"one_off","commitment":"committed","behaviour":"variable"},"legs":[{"leg_id":"MAP.COST.PPL.RECRUIT.COMP.L01","side":"debit","account_id":"GL.OPEX.PPL.RECRUIT","amount_component":"net_plus_unrecoverable_vat"},{"leg_id":"MAP.COST.PPL.RECRUIT.COMP.L02","side":"debit","account_id":"GL.VAT.DOM_ASSET","amount_component":"recoverable_vat"},{"leg_id":"MAP.COST.PPL.RECRUIT.COMP.L03","side":"credit","account_id":"GL.AP.SUPPLIER","amount_component":"gross"}],"report_allocations":[{"leg_id":"MAP.COST.PPL.RECRUIT.COMP.L01","view_id":"statement","report_row_id":"PNL.OPEX","weight":1},{"leg_id":"MAP.COST.PPL.RECRUIT.COMP.L01","view_id":"nature","report_row_id":"operating_expense","weight":1},{"leg_id":"MAP.COST.PPL.RECRUIT.COMP.L01","view_id":"function","report_row_id":"general_admin","weight":1},{"leg_id":"MAP.COST.PPL.RECRUIT.COMP.L01","view_id":"cost_centre","report_row_id":"COMP","weight":1},{"leg_id":"MAP.COST.PPL.RECRUIT.COMP.L01","view_id":"vendor","report_row_id":"UNKNOWN_FORECAST","weight":1},{"leg_id":"MAP.COST.PPL.RECRUIT.COMP.L01","view_id":"recurrence","report_row_id":"one_off","weight":1},{"leg_id":"MAP.COST.PPL.RECRUIT.COMP.L01","view_id":"commitment","report_row_id":"committed","weight":1},{"leg_id":"MAP.COST.PPL.RECRUIT.COMP.L01","view_id":"behaviour","report_row_id":"variable","weight":1},{"leg_id":"MAP.COST.PPL.RECRUIT.COMP.L02","view_id":"statement","report_row_id":"BS.TAX_ASSETS","weight":1},{"leg_id":"MAP.COST.PPL.RECRUIT.COMP.L02","view_id":"nature","report_row_id":"tax_assets","weight":1},{"leg_id":"MAP.COST.PPL.RECRUIT.COMP.L02","view_id":"function","report_row_id":"balance_sheet","weight":1},{"leg_id":"MAP.COST.PPL.RECRUIT.COMP.L02","view_id":"cost_centre","report_row_id":"COMP","weight":1},{"leg_id":"MAP.COST.PPL.RECRUIT.COMP.L02","view_id":"vendor","report_row_id":"UNKNOWN_FORECAST","weight":1},{"leg_id":"MAP.COST.PPL.RECRUIT.COMP.L02","view_id":"recurrence","report_row_id":"not_applicable","weight":1},{"leg_id":"MAP.COST.PPL.RECRUIT.COMP.L02","view_id":"commitment","report_row_id":"not_applicable","weight":1},{"leg_id":"MAP.COST.PPL.RECRUIT.COMP.L02","view_id":"behaviour","report_row_id":"not_applicable","weight":1},{"leg_id":"MAP.COST.PPL.RECRUIT.COMP.L03","view_id":"statement","report_row_id":"BS.AP","weight":1},{"leg_id":"MAP.COST.PPL.RECRUIT.COMP.L03","view_id":"nature","report_row_id":"ap","weight":1},{"leg_id":"MAP.COST.PPL.RECRUIT.COMP.L03","view_id":"function","report_row_id":"balance_sheet","weight":1},{"leg_id":"MAP.COST.PPL.RECRUIT.COMP.L03","view_id":"cost_centre","report_row_id":"COMP","weight":1},{"leg_id":"MAP.COST.PPL.RECRUIT.COMP.L03","view_id":"vendor","report_row_id":"UNKNOWN_FORECAST","weight":1},{"leg_id":"MAP.COST.PPL.RECRUIT.COMP.L03","view_id":"recurrence","report_row_id":"not_applicable","weight":1},{"leg_id":"MAP.COST.PPL.RECRUIT.COMP.L03","view_id":"commitment","report_row_id":"not_applicable","weight":1},{"leg_id":"MAP.COST.PPL.RECRUIT.COMP.L03","view_id":"behaviour","report_row_id":"not_applicable","weight":1}]},{"mapping_id":"MAP.COST.PPL.RECRUIT.PROD","source_row_id":"OPX.RECRUIT","posting_owner":"Opex","stream":"CORPORATE","cost_centre":"PROD","vendor_id":"UNKNOWN_FORECAST","tax_code":"DE_IN19","cash_class":"operating","classification":{"recurrence":"one_off","commitment":"committed","behaviour":"variable"},"legs":[{"leg_id":"MAP.COST.PPL.RECRUIT.PROD.L01","side":"debit","account_id":"GL.OPEX.PPL.RECRUIT","amount_component":"net_plus_unrecoverable_vat"},{"leg_id":"MAP.COST.PPL.RECRUIT.PROD.L02","side":"debit","account_id":"GL.VAT.DOM_ASSET","amount_component":"recoverable_vat"},{"leg_id":"MAP.COST.PPL.RECRUIT.PROD.L03","side":"credit","account_id":"GL.AP.SUPPLIER","amount_component":"gross"}],"report_allocations":[{"leg_id":"MAP.COST.PPL.RECRUIT.PROD.L01","view_id":"statement","report_row_id":"PNL.OPEX","weight":1},{"leg_id":"MAP.COST.PPL.RECRUIT.PROD.L01","view_id":"nature","report_row_id":"operating_expense","weight":1},{"leg_id":"MAP.COST.PPL.RECRUIT.PROD.L01","view_id":"function","report_row_id":"general_admin","weight":1},{"leg_id":"MAP.COST.PPL.RECRUIT.PROD.L01","view_id":"cost_centre","report_row_id":"PROD","weight":1},{"leg_id":"MAP.COST.PPL.RECRUIT.PROD.L01","view_id":"vendor","report_row_id":"UNKNOWN_FORECAST","weight":1},{"leg_id":"MAP.COST.PPL.RECRUIT.PROD.L01","view_id":"recurrence","report_row_id":"one_off","weight":1},{"leg_id":"MAP.COST.PPL.RECRUIT.PROD.L01","view_id":"commitment","report_row_id":"committed","weight":1},{"leg_id":"MAP.COST.PPL.RECRUIT.PROD.L01","view_id":"behaviour","report_row_id":"variable","weight":1},{"leg_id":"MAP.COST.PPL.RECRUIT.PROD.L02","view_id":"statement","report_row_id":"BS.TAX_ASSETS","weight":1},{"leg_id":"MAP.COST.PPL.RECRUIT.PROD.L02","view_id":"nature","report_row_id":"tax_assets","weight":1},{"leg_id":"MAP.COST.PPL.RECRUIT.PROD.L02","view_id":"function","report_row_id":"balance_sheet","weight":1},{"leg_id":"MAP.COST.PPL.RECRUIT.PROD.L02","view_id":"cost_centre","report_row_id":"PROD","weight":1},{"leg_id":"MAP.COST.PPL.RECRUIT.PROD.L02","view_id":"vendor","report_row_id":"UNKNOWN_FORECAST","weight":1},{"leg_id":"MAP.COST.PPL.RECRUIT.PROD.L02","view_id":"recurrence","report_row_id":"not_applicable","weight":1},{"leg_id":"MAP.COST.PPL.RECRUIT.PROD.L02","view_id":"commitment","report_row_id":"not_applicable","weight":1},{"leg_id":"MAP.COST.PPL.RECRUIT.PROD.L02","view_id":"behaviour","report_row_id":"not_applicable","weight":1},{"leg_id":"MAP.COST.PPL.RECRUIT.PROD.L03","view_id":"statement","report_row_id":"BS.AP","weight":1},{"leg_id":"MAP.COST.PPL.RECRUIT.PROD.L03","view_id":"nature","report_row_id":"ap","weight":1},{"leg_id":"MAP.COST.PPL.RECRUIT.PROD.L03","view_id":"function","report_row_id":"balance_sheet","weight":1},{"leg_id":"MAP.COST.PPL.RECRUIT.PROD.L03","view_id":"cost_centre","report_row_id":"PROD","weight":1},{"leg_id":"MAP.COST.PPL.RECRUIT.PROD.L03","view_id":"vendor","report_row_id":"UNKNOWN_FORECAST","weight":1},{"leg_id":"MAP.COST.PPL.RECRUIT.PROD.L03","view_id":"recurrence","report_row_id":"not_applicable","weight":1},{"leg_id":"MAP.COST.PPL.RECRUIT.PROD.L03","view_id":"commitment","report_row_id":"not_applicable","weight":1},{"leg_id":"MAP.COST.PPL.RECRUIT.PROD.L03","view_id":"behaviour","report_row_id":"not_applicable","weight":1}]},{"mapping_id":"MAP.COST.PPL.RECRUIT.MKT","source_row_id":"OPX.RECRUIT","posting_owner":"Opex","stream":"CORPORATE","cost_centre":"MKT","vendor_id":"UNKNOWN_FORECAST","tax_code":"DE_IN19","cash_class":"operating","classification":{"recurrence":"one_off","commitment":"committed","behaviour":"variable"},"legs":[{"leg_id":"MAP.COST.PPL.RECRUIT.MKT.L01","side":"debit","account_id":"GL.OPEX.PPL.RECRUIT","amount_component":"net_plus_unrecoverable_vat"},{"leg_id":"MAP.COST.PPL.RECRUIT.MKT.L02","side":"debit","account_id":"GL.VAT.DOM_ASSET","amount_component":"recoverable_vat"},{"leg_id":"MAP.COST.PPL.RECRUIT.MKT.L03","side":"credit","account_id":"GL.AP.SUPPLIER","amount_component":"gross"}],"report_allocations":[{"leg_id":"MAP.COST.PPL.RECRUIT.MKT.L01","view_id":"statement","report_row_id":"PNL.OPEX","weight":1},{"leg_id":"MAP.COST.PPL.RECRUIT.MKT.L01","view_id":"nature","report_row_id":"operating_expense","weight":1},{"leg_id":"MAP.COST.PPL.RECRUIT.MKT.L01","view_id":"function","report_row_id":"general_admin","weight":1},{"leg_id":"MAP.COST.PPL.RECRUIT.MKT.L01","view_id":"cost_centre","report_row_id":"MKT","weight":1},{"leg_id":"MAP.COST.PPL.RECRUIT.MKT.L01","view_id":"vendor","report_row_id":"UNKNOWN_FORECAST","weight":1},{"leg_id":"MAP.COST.PPL.RECRUIT.MKT.L01","view_id":"recurrence","report_row_id":"one_off","weight":1},{"leg_id":"MAP.COST.PPL.RECRUIT.MKT.L01","view_id":"commitment","report_row_id":"committed","weight":1},{"leg_id":"MAP.COST.PPL.RECRUIT.MKT.L01","view_id":"behaviour","report_row_id":"variable","weight":1},{"leg_id":"MAP.COST.PPL.RECRUIT.MKT.L02","view_id":"statement","report_row_id":"BS.TAX_ASSETS","weight":1},{"leg_id":"MAP.COST.PPL.RECRUIT.MKT.L02","view_id":"nature","report_row_id":"tax_assets","weight":1},{"leg_id":"MAP.COST.PPL.RECRUIT.MKT.L02","view_id":"function","report_row_id":"balance_sheet","weight":1},{"leg_id":"MAP.COST.PPL.RECRUIT.MKT.L02","view_id":"cost_centre","report_row_id":"MKT","weight":1},{"leg_id":"MAP.COST.PPL.RECRUIT.MKT.L02","view_id":"vendor","report_row_id":"UNKNOWN_FORECAST","weight":1},{"leg_id":"MAP.COST.PPL.RECRUIT.MKT.L02","view_id":"recurrence","report_row_id":"not_applicable","weight":1},{"leg_id":"MAP.COST.PPL.RECRUIT.MKT.L02","view_id":"commitment","report_row_id":"not_applicable","weight":1},{"leg_id":"MAP.COST.PPL.RECRUIT.MKT.L02","view_id":"behaviour","report_row_id":"not_applicable","weight":1},{"leg_id":"MAP.COST.PPL.RECRUIT.MKT.L03","view_id":"statement","report_row_id":"BS.AP","weight":1},{"leg_id":"MAP.COST.PPL.RECRUIT.MKT.L03","view_id":"nature","report_row_id":"ap","weight":1},{"leg_id":"MAP.COST.PPL.RECRUIT.MKT.L03","view_id":"function","report_row_id":"balance_sheet","weight":1},{"leg_id":"MAP.COST.PPL.RECRUIT.MKT.L03","view_id":"cost_centre","report_row_id":"MKT","weight":1},{"leg_id":"MAP.COST.PPL.RECRUIT.MKT.L03","view_id":"vendor","report_row_id":"UNKNOWN_FORECAST","weight":1},{"leg_id":"MAP.COST.PPL.RECRUIT.MKT.L03","view_id":"recurrence","report_row_id":"not_applicable","weight":1},{"leg_id":"MAP.COST.PPL.RECRUIT.MKT.L03","view_id":"commitment","report_row_id":"not_applicable","weight":1},{"leg_id":"MAP.COST.PPL.RECRUIT.MKT.L03","view_id":"behaviour","report_row_id":"not_applicable","weight":1}]},{"mapping_id":"MAP.COST.PPL.RECRUIT.SUP","source_row_id":"OPX.RECRUIT","posting_owner":"Opex","stream":"CORPORATE","cost_centre":"SUP","vendor_id":"UNKNOWN_FORECAST","tax_code":"DE_IN19","cash_class":"operating","classification":{"recurrence":"one_off","commitment":"committed","behaviour":"variable"},"legs":[{"leg_id":"MAP.COST.PPL.RECRUIT.SUP.L01","side":"debit","account_id":"GL.OPEX.PPL.RECRUIT","amount_component":"net_plus_unrecoverable_vat"},{"leg_id":"MAP.COST.PPL.RECRUIT.SUP.L02","side":"debit","account_id":"GL.VAT.DOM_ASSET","amount_component":"recoverable_vat"},{"leg_id":"MAP.COST.PPL.RECRUIT.SUP.L03","side":"credit","account_id":"GL.AP.SUPPLIER","amount_component":"gross"}],"report_allocations":[{"leg_id":"MAP.COST.PPL.RECRUIT.SUP.L01","view_id":"statement","report_row_id":"PNL.OPEX","weight":1},{"leg_id":"MAP.COST.PPL.RECRUIT.SUP.L01","view_id":"nature","report_row_id":"operating_expense","weight":1},{"leg_id":"MAP.COST.PPL.RECRUIT.SUP.L01","view_id":"function","report_row_id":"general_admin","weight":1},{"leg_id":"MAP.COST.PPL.RECRUIT.SUP.L01","view_id":"cost_centre","report_row_id":"SUP","weight":1},{"leg_id":"MAP.COST.PPL.RECRUIT.SUP.L01","view_id":"vendor","report_row_id":"UNKNOWN_FORECAST","weight":1},{"leg_id":"MAP.COST.PPL.RECRUIT.SUP.L01","view_id":"recurrence","report_row_id":"one_off","weight":1},{"leg_id":"MAP.COST.PPL.RECRUIT.SUP.L01","view_id":"commitment","report_row_id":"committed","weight":1},{"leg_id":"MAP.COST.PPL.RECRUIT.SUP.L01","view_id":"behaviour","report_row_id":"variable","weight":1},{"leg_id":"MAP.COST.PPL.RECRUIT.SUP.L02","view_id":"statement","report_row_id":"BS.TAX_ASSETS","weight":1},{"leg_id":"MAP.COST.PPL.RECRUIT.SUP.L02","view_id":"nature","report_row_id":"tax_assets","weight":1},{"leg_id":"MAP.COST.PPL.RECRUIT.SUP.L02","view_id":"function","report_row_id":"balance_sheet","weight":1},{"leg_id":"MAP.COST.PPL.RECRUIT.SUP.L02","view_id":"cost_centre","report_row_id":"SUP","weight":1},{"leg_id":"MAP.COST.PPL.RECRUIT.SUP.L02","view_id":"vendor","report_row_id":"UNKNOWN_FORECAST","weight":1},{"leg_id":"MAP.COST.PPL.RECRUIT.SUP.L02","view_id":"recurrence","report_row_id":"not_applicable","weight":1},{"leg_id":"MAP.COST.PPL.RECRUIT.SUP.L02","view_id":"commitment","report_row_id":"not_applicable","weight":1},{"leg_id":"MAP.COST.PPL.RECRUIT.SUP.L02","view_id":"behaviour","report_row_id":"not_applicable","weight":1},{"leg_id":"MAP.COST.PPL.RECRUIT.SUP.L03","view_id":"statement","report_row_id":"BS.AP","weight":1},{"leg_id":"MAP.COST.PPL.RECRUIT.SUP.L03","view_id":"nature","report_row_id":"ap","weight":1},{"leg_id":"MAP.COST.PPL.RECRUIT.SUP.L03","view_id":"function","report_row_id":"balance_sheet","weight":1},{"leg_id":"MAP.COST.PPL.RECRUIT.SUP.L03","view_id":"cost_centre","report_row_id":"SUP","weight":1},{"leg_id":"MAP.COST.PPL.RECRUIT.SUP.L03","view_id":"vendor","report_row_id":"UNKNOWN_FORECAST","weight":1},{"leg_id":"MAP.COST.PPL.RECRUIT.SUP.L03","view_id":"recurrence","report_row_id":"not_applicable","weight":1},{"leg_id":"MAP.COST.PPL.RECRUIT.SUP.L03","view_id":"commitment","report_row_id":"not_applicable","weight":1},{"leg_id":"MAP.COST.PPL.RECRUIT.SUP.L03","view_id":"behaviour","report_row_id":"not_applicable","weight":1}]},{"mapping_id":"MAP.COST.PPL.RECRUIT.FIN","source_row_id":"OPX.RECRUIT","posting_owner":"Opex","stream":"CORPORATE","cost_centre":"FIN","vendor_id":"UNKNOWN_FORECAST","tax_code":"DE_IN19","cash_class":"operating","classification":{"recurrence":"one_off","commitment":"committed","behaviour":"variable"},"legs":[{"leg_id":"MAP.COST.PPL.RECRUIT.FIN.L01","side":"debit","account_id":"GL.OPEX.PPL.RECRUIT","amount_component":"net_plus_unrecoverable_vat"},{"leg_id":"MAP.COST.PPL.RECRUIT.FIN.L02","side":"debit","account_id":"GL.VAT.DOM_ASSET","amount_component":"recoverable_vat"},{"leg_id":"MAP.COST.PPL.RECRUIT.FIN.L03","side":"credit","account_id":"GL.AP.SUPPLIER","amount_component":"gross"}],"report_allocations":[{"leg_id":"MAP.COST.PPL.RECRUIT.FIN.L01","view_id":"statement","report_row_id":"PNL.OPEX","weight":1},{"leg_id":"MAP.COST.PPL.RECRUIT.FIN.L01","view_id":"nature","report_row_id":"operating_expense","weight":1},{"leg_id":"MAP.COST.PPL.RECRUIT.FIN.L01","view_id":"function","report_row_id":"general_admin","weight":1},{"leg_id":"MAP.COST.PPL.RECRUIT.FIN.L01","view_id":"cost_centre","report_row_id":"FIN","weight":1},{"leg_id":"MAP.COST.PPL.RECRUIT.FIN.L01","view_id":"vendor","report_row_id":"UNKNOWN_FORECAST","weight":1},{"leg_id":"MAP.COST.PPL.RECRUIT.FIN.L01","view_id":"recurrence","report_row_id":"one_off","weight":1},{"leg_id":"MAP.COST.PPL.RECRUIT.FIN.L01","view_id":"commitment","report_row_id":"committed","weight":1},{"leg_id":"MAP.COST.PPL.RECRUIT.FIN.L01","view_id":"behaviour","report_row_id":"variable","weight":1},{"leg_id":"MAP.COST.PPL.RECRUIT.FIN.L02","view_id":"statement","report_row_id":"BS.TAX_ASSETS","weight":1},{"leg_id":"MAP.COST.PPL.RECRUIT.FIN.L02","view_id":"nature","report_row_id":"tax_assets","weight":1},{"leg_id":"MAP.COST.PPL.RECRUIT.FIN.L02","view_id":"function","report_row_id":"balance_sheet","weight":1},{"leg_id":"MAP.COST.PPL.RECRUIT.FIN.L02","view_id":"cost_centre","report_row_id":"FIN","weight":1},{"leg_id":"MAP.COST.PPL.RECRUIT.FIN.L02","view_id":"vendor","report_row_id":"UNKNOWN_FORECAST","weight":1},{"leg_id":"MAP.COST.PPL.RECRUIT.FIN.L02","view_id":"recurrence","report_row_id":"not_applicable","weight":1},{"leg_id":"MAP.COST.PPL.RECRUIT.FIN.L02","view_id":"commitment","report_row_id":"not_applicable","weight":1},{"leg_id":"MAP.COST.PPL.RECRUIT.FIN.L02","view_id":"behaviour","report_row_id":"not_applicable","weight":1},{"leg_id":"MAP.COST.PPL.RECRUIT.FIN.L03","view_id":"statement","report_row_id":"BS.AP","weight":1},{"leg_id":"MAP.COST.PPL.RECRUIT.FIN.L03","view_id":"nature","report_row_id":"ap","weight":1},{"leg_id":"MAP.COST.PPL.RECRUIT.FIN.L03","view_id":"function","report_row_id":"balance_sheet","weight":1},{"leg_id":"MAP.COST.PPL.RECRUIT.FIN.L03","view_id":"cost_centre","report_row_id":"FIN","weight":1},{"leg_id":"MAP.COST.PPL.RECRUIT.FIN.L03","view_id":"vendor","report_row_id":"UNKNOWN_FORECAST","weight":1},{"leg_id":"MAP.COST.PPL.RECRUIT.FIN.L03","view_id":"recurrence","report_row_id":"not_applicable","weight":1},{"leg_id":"MAP.COST.PPL.RECRUIT.FIN.L03","view_id":"commitment","report_row_id":"not_applicable","weight":1},{"leg_id":"MAP.COST.PPL.RECRUIT.FIN.L03","view_id":"behaviour","report_row_id":"not_applicable","weight":1}]},{"mapping_id":"MAP.COST.PPL.RECRUIT.SALES","source_row_id":"OPX.RECRUIT","posting_owner":"Opex","stream":"CORPORATE","cost_centre":"SALES","vendor_id":"UNKNOWN_FORECAST","tax_code":"DE_IN19","cash_class":"operating","classification":{"recurrence":"one_off","commitment":"committed","behaviour":"variable"},"legs":[{"leg_id":"MAP.COST.PPL.RECRUIT.SALES.L01","side":"debit","account_id":"GL.OPEX.PPL.RECRUIT","amount_component":"net_plus_unrecoverable_vat"},{"leg_id":"MAP.COST.PPL.RECRUIT.SALES.L02","side":"debit","account_id":"GL.VAT.DOM_ASSET","amount_component":"recoverable_vat"},{"leg_id":"MAP.COST.PPL.RECRUIT.SALES.L03","side":"credit","account_id":"GL.AP.SUPPLIER","amount_component":"gross"}],"report_allocations":[{"leg_id":"MAP.COST.PPL.RECRUIT.SALES.L01","view_id":"statement","report_row_id":"PNL.OPEX","weight":1},{"leg_id":"MAP.COST.PPL.RECRUIT.SALES.L01","view_id":"nature","report_row_id":"operating_expense","weight":1},{"leg_id":"MAP.COST.PPL.RECRUIT.SALES.L01","view_id":"function","report_row_id":"general_admin","weight":1},{"leg_id":"MAP.COST.PPL.RECRUIT.SALES.L01","view_id":"cost_centre","report_row_id":"SALES","weight":1},{"leg_id":"MAP.COST.PPL.RECRUIT.SALES.L01","view_id":"vendor","report_row_id":"UNKNOWN_FORECAST","weight":1},{"leg_id":"MAP.COST.PPL.RECRUIT.SALES.L01","view_id":"recurrence","report_row_id":"one_off","weight":1},{"leg_id":"MAP.COST.PPL.RECRUIT.SALES.L01","view_id":"commitment","report_row_id":"committed","weight":1},{"leg_id":"MAP.COST.PPL.RECRUIT.SALES.L01","view_id":"behaviour","report_row_id":"variable","weight":1},{"leg_id":"MAP.COST.PPL.RECRUIT.SALES.L02","view_id":"statement","report_row_id":"BS.TAX_ASSETS","weight":1},{"leg_id":"MAP.COST.PPL.RECRUIT.SALES.L02","view_id":"nature","report_row_id":"tax_assets","weight":1},{"leg_id":"MAP.COST.PPL.RECRUIT.SALES.L02","view_id":"function","report_row_id":"balance_sheet","weight":1},{"leg_id":"MAP.COST.PPL.RECRUIT.SALES.L02","view_id":"cost_centre","report_row_id":"SALES","weight":1},{"leg_id":"MAP.COST.PPL.RECRUIT.SALES.L02","view_id":"vendor","report_row_id":"UNKNOWN_FORECAST","weight":1},{"leg_id":"MAP.COST.PPL.RECRUIT.SALES.L02","view_id":"recurrence","report_row_id":"not_applicable","weight":1},{"leg_id":"MAP.COST.PPL.RECRUIT.SALES.L02","view_id":"commitment","report_row_id":"not_applicable","weight":1},{"leg_id":"MAP.COST.PPL.RECRUIT.SALES.L02","view_id":"behaviour","report_row_id":"not_applicable","weight":1},{"leg_id":"MAP.COST.PPL.RECRUIT.SALES.L03","view_id":"statement","report_row_id":"BS.AP","weight":1},{"leg_id":"MAP.COST.PPL.RECRUIT.SALES.L03","view_id":"nature","report_row_id":"ap","weight":1},{"leg_id":"MAP.COST.PPL.RECRUIT.SALES.L03","view_id":"function","report_row_id":"balance_sheet","weight":1},{"leg_id":"MAP.COST.PPL.RECRUIT.SALES.L03","view_id":"cost_centre","report_row_id":"SALES","weight":1},{"leg_id":"MAP.COST.PPL.RECRUIT.SALES.L03","view_id":"vendor","report_row_id":"UNKNOWN_FORECAST","weight":1},{"leg_id":"MAP.COST.PPL.RECRUIT.SALES.L03","view_id":"recurrence","report_row_id":"not_applicable","weight":1},{"leg_id":"MAP.COST.PPL.RECRUIT.SALES.L03","view_id":"commitment","report_row_id":"not_applicable","weight":1},{"leg_id":"MAP.COST.PPL.RECRUIT.SALES.L03","view_id":"behaviour","report_row_id":"not_applicable","weight":1}]},{"mapping_id":"MAP.CAPEX.PPL.EQUIP.MGMT","source_row_id":"CAP.IT_ADDITIONS","posting_owner":"Capex","stream":"CORPORATE","cost_centre":"MGMT","vendor_id":"UNKNOWN_FORECAST","tax_code":"DE_IN19","cash_class":"investing","classification":{"recurrence":"one_off","commitment":"committed","behaviour":"fixed"},"legs":[{"leg_id":"MAP.CAPEX.PPL.EQUIP.MGMT.L01","side":"debit","account_id":"GL.ASSET.IT","amount_component":"net_plus_unrecoverable_vat"},{"leg_id":"MAP.CAPEX.PPL.EQUIP.MGMT.L02","side":"debit","account_id":"GL.VAT.DOM_ASSET","amount_component":"recoverable_vat"},{"leg_id":"MAP.CAPEX.PPL.EQUIP.MGMT.L03","side":"credit","account_id":"GL.AP.CAPEX","amount_component":"gross"}],"report_allocations":[{"leg_id":"MAP.CAPEX.PPL.EQUIP.MGMT.L01","view_id":"statement","report_row_id":"BS.ASSET_GROSS","weight":1},{"leg_id":"MAP.CAPEX.PPL.EQUIP.MGMT.L01","view_id":"nature","report_row_id":"asset_gross","weight":1},{"leg_id":"MAP.CAPEX.PPL.EQUIP.MGMT.L01","view_id":"function","report_row_id":"balance_sheet","weight":1},{"leg_id":"MAP.CAPEX.PPL.EQUIP.MGMT.L01","view_id":"cost_centre","report_row_id":"MGMT","weight":1},{"leg_id":"MAP.CAPEX.PPL.EQUIP.MGMT.L01","view_id":"vendor","report_row_id":"UNKNOWN_FORECAST","weight":1},{"leg_id":"MAP.CAPEX.PPL.EQUIP.MGMT.L01","view_id":"recurrence","report_row_id":"not_applicable","weight":1},{"leg_id":"MAP.CAPEX.PPL.EQUIP.MGMT.L01","view_id":"commitment","report_row_id":"not_applicable","weight":1},{"leg_id":"MAP.CAPEX.PPL.EQUIP.MGMT.L01","view_id":"behaviour","report_row_id":"not_applicable","weight":1},{"leg_id":"MAP.CAPEX.PPL.EQUIP.MGMT.L02","view_id":"statement","report_row_id":"BS.TAX_ASSETS","weight":1},{"leg_id":"MAP.CAPEX.PPL.EQUIP.MGMT.L02","view_id":"nature","report_row_id":"tax_assets","weight":1},{"leg_id":"MAP.CAPEX.PPL.EQUIP.MGMT.L02","view_id":"function","report_row_id":"balance_sheet","weight":1},{"leg_id":"MAP.CAPEX.PPL.EQUIP.MGMT.L02","view_id":"cost_centre","report_row_id":"MGMT","weight":1},{"leg_id":"MAP.CAPEX.PPL.EQUIP.MGMT.L02","view_id":"vendor","report_row_id":"UNKNOWN_FORECAST","weight":1},{"leg_id":"MAP.CAPEX.PPL.EQUIP.MGMT.L02","view_id":"recurrence","report_row_id":"not_applicable","weight":1},{"leg_id":"MAP.CAPEX.PPL.EQUIP.MGMT.L02","view_id":"commitment","report_row_id":"not_applicable","weight":1},{"leg_id":"MAP.CAPEX.PPL.EQUIP.MGMT.L02","view_id":"behaviour","report_row_id":"not_applicable","weight":1},{"leg_id":"MAP.CAPEX.PPL.EQUIP.MGMT.L03","view_id":"statement","report_row_id":"BS.AP","weight":1},{"leg_id":"MAP.CAPEX.PPL.EQUIP.MGMT.L03","view_id":"nature","report_row_id":"ap","weight":1},{"leg_id":"MAP.CAPEX.PPL.EQUIP.MGMT.L03","view_id":"function","report_row_id":"balance_sheet","weight":1},{"leg_id":"MAP.CAPEX.PPL.EQUIP.MGMT.L03","view_id":"cost_centre","report_row_id":"MGMT","weight":1},{"leg_id":"MAP.CAPEX.PPL.EQUIP.MGMT.L03","view_id":"vendor","report_row_id":"UNKNOWN_FORECAST","weight":1},{"leg_id":"MAP.CAPEX.PPL.EQUIP.MGMT.L03","view_id":"recurrence","report_row_id":"not_applicable","weight":1},{"leg_id":"MAP.CAPEX.PPL.EQUIP.MGMT.L03","view_id":"commitment","report_row_id":"not_applicable","weight":1},{"leg_id":"MAP.CAPEX.PPL.EQUIP.MGMT.L03","view_id":"behaviour","report_row_id":"not_applicable","weight":1}]},{"mapping_id":"MAP.CAPEX.PPL.EQUIP.ENG","source_row_id":"CAP.IT_ADDITIONS","posting_owner":"Capex","stream":"CORPORATE","cost_centre":"ENG","vendor_id":"UNKNOWN_FORECAST","tax_code":"DE_IN19","cash_class":"investing","classification":{"recurrence":"one_off","commitment":"committed","behaviour":"fixed"},"legs":[{"leg_id":"MAP.CAPEX.PPL.EQUIP.ENG.L01","side":"debit","account_id":"GL.ASSET.IT","amount_component":"net_plus_unrecoverable_vat"},{"leg_id":"MAP.CAPEX.PPL.EQUIP.ENG.L02","side":"debit","account_id":"GL.VAT.DOM_ASSET","amount_component":"recoverable_vat"},{"leg_id":"MAP.CAPEX.PPL.EQUIP.ENG.L03","side":"credit","account_id":"GL.AP.CAPEX","amount_component":"gross"}],"report_allocations":[{"leg_id":"MAP.CAPEX.PPL.EQUIP.ENG.L01","view_id":"statement","report_row_id":"BS.ASSET_GROSS","weight":1},{"leg_id":"MAP.CAPEX.PPL.EQUIP.ENG.L01","view_id":"nature","report_row_id":"asset_gross","weight":1},{"leg_id":"MAP.CAPEX.PPL.EQUIP.ENG.L01","view_id":"function","report_row_id":"balance_sheet","weight":1},{"leg_id":"MAP.CAPEX.PPL.EQUIP.ENG.L01","view_id":"cost_centre","report_row_id":"ENG","weight":1},{"leg_id":"MAP.CAPEX.PPL.EQUIP.ENG.L01","view_id":"vendor","report_row_id":"UNKNOWN_FORECAST","weight":1},{"leg_id":"MAP.CAPEX.PPL.EQUIP.ENG.L01","view_id":"recurrence","report_row_id":"not_applicable","weight":1},{"leg_id":"MAP.CAPEX.PPL.EQUIP.ENG.L01","view_id":"commitment","report_row_id":"not_applicable","weight":1},{"leg_id":"MAP.CAPEX.PPL.EQUIP.ENG.L01","view_id":"behaviour","report_row_id":"not_applicable","weight":1},{"leg_id":"MAP.CAPEX.PPL.EQUIP.ENG.L02","view_id":"statement","report_row_id":"BS.TAX_ASSETS","weight":1},{"leg_id":"MAP.CAPEX.PPL.EQUIP.ENG.L02","view_id":"nature","report_row_id":"tax_assets","weight":1},{"leg_id":"MAP.CAPEX.PPL.EQUIP.ENG.L02","view_id":"function","report_row_id":"balance_sheet","weight":1},{"leg_id":"MAP.CAPEX.PPL.EQUIP.ENG.L02","view_id":"cost_centre","report_row_id":"ENG","weight":1},{"leg_id":"MAP.CAPEX.PPL.EQUIP.ENG.L02","view_id":"vendor","report_row_id":"UNKNOWN_FORECAST","weight":1},{"leg_id":"MAP.CAPEX.PPL.EQUIP.ENG.L02","view_id":"recurrence","report_row_id":"not_applicable","weight":1},{"leg_id":"MAP.CAPEX.PPL.EQUIP.ENG.L02","view_id":"commitment","report_row_id":"not_applicable","weight":1},{"leg_id":"MAP.CAPEX.PPL.EQUIP.ENG.L02","view_id":"behaviour","report_row_id":"not_applicable","weight":1},{"leg_id":"MAP.CAPEX.PPL.EQUIP.ENG.L03","view_id":"statement","report_row_id":"BS.AP","weight":1},{"leg_id":"MAP.CAPEX.PPL.EQUIP.ENG.L03","view_id":"nature","report_row_id":"ap","weight":1},{"leg_id":"MAP.CAPEX.PPL.EQUIP.ENG.L03","view_id":"function","report_row_id":"balance_sheet","weight":1},{"leg_id":"MAP.CAPEX.PPL.EQUIP.ENG.L03","view_id":"cost_centre","report_row_id":"ENG","weight":1},{"leg_id":"MAP.CAPEX.PPL.EQUIP.ENG.L03","view_id":"vendor","report_row_id":"UNKNOWN_FORECAST","weight":1},{"leg_id":"MAP.CAPEX.PPL.EQUIP.ENG.L03","view_id":"recurrence","report_row_id":"not_applicable","weight":1},{"leg_id":"MAP.CAPEX.PPL.EQUIP.ENG.L03","view_id":"commitment","report_row_id":"not_applicable","weight":1},{"leg_id":"MAP.CAPEX.PPL.EQUIP.ENG.L03","view_id":"behaviour","report_row_id":"not_applicable","weight":1}]},{"mapping_id":"MAP.CAPEX.PPL.EQUIP.COMP","source_row_id":"CAP.IT_ADDITIONS","posting_owner":"Capex","stream":"CORPORATE","cost_centre":"COMP","vendor_id":"UNKNOWN_FORECAST","tax_code":"DE_IN19","cash_class":"investing","classification":{"recurrence":"one_off","commitment":"committed","behaviour":"fixed"},"legs":[{"leg_id":"MAP.CAPEX.PPL.EQUIP.COMP.L01","side":"debit","account_id":"GL.ASSET.IT","amount_component":"net_plus_unrecoverable_vat"},{"leg_id":"MAP.CAPEX.PPL.EQUIP.COMP.L02","side":"debit","account_id":"GL.VAT.DOM_ASSET","amount_component":"recoverable_vat"},{"leg_id":"MAP.CAPEX.PPL.EQUIP.COMP.L03","side":"credit","account_id":"GL.AP.CAPEX","amount_component":"gross"}],"report_allocations":[{"leg_id":"MAP.CAPEX.PPL.EQUIP.COMP.L01","view_id":"statement","report_row_id":"BS.ASSET_GROSS","weight":1},{"leg_id":"MAP.CAPEX.PPL.EQUIP.COMP.L01","view_id":"nature","report_row_id":"asset_gross","weight":1},{"leg_id":"MAP.CAPEX.PPL.EQUIP.COMP.L01","view_id":"function","report_row_id":"balance_sheet","weight":1},{"leg_id":"MAP.CAPEX.PPL.EQUIP.COMP.L01","view_id":"cost_centre","report_row_id":"COMP","weight":1},{"leg_id":"MAP.CAPEX.PPL.EQUIP.COMP.L01","view_id":"vendor","report_row_id":"UNKNOWN_FORECAST","weight":1},{"leg_id":"MAP.CAPEX.PPL.EQUIP.COMP.L01","view_id":"recurrence","report_row_id":"not_applicable","weight":1},{"leg_id":"MAP.CAPEX.PPL.EQUIP.COMP.L01","view_id":"commitment","report_row_id":"not_applicable","weight":1},{"leg_id":"MAP.CAPEX.PPL.EQUIP.COMP.L01","view_id":"behaviour","report_row_id":"not_applicable","weight":1},{"leg_id":"MAP.CAPEX.PPL.EQUIP.COMP.L02","view_id":"statement","report_row_id":"BS.TAX_ASSETS","weight":1},{"leg_id":"MAP.CAPEX.PPL.EQUIP.COMP.L02","view_id":"nature","report_row_id":"tax_assets","weight":1},{"leg_id":"MAP.CAPEX.PPL.EQUIP.COMP.L02","view_id":"function","report_row_id":"balance_sheet","weight":1},{"leg_id":"MAP.CAPEX.PPL.EQUIP.COMP.L02","view_id":"cost_centre","report_row_id":"COMP","weight":1},{"leg_id":"MAP.CAPEX.PPL.EQUIP.COMP.L02","view_id":"vendor","report_row_id":"UNKNOWN_FORECAST","weight":1},{"leg_id":"MAP.CAPEX.PPL.EQUIP.COMP.L02","view_id":"recurrence","report_row_id":"not_applicable","weight":1},{"leg_id":"MAP.CAPEX.PPL.EQUIP.COMP.L02","view_id":"commitment","report_row_id":"not_applicable","weight":1},{"leg_id":"MAP.CAPEX.PPL.EQUIP.COMP.L02","view_id":"behaviour","report_row_id":"not_applicable","weight":1},{"leg_id":"MAP.CAPEX.PPL.EQUIP.COMP.L03","view_id":"statement","report_row_id":"BS.AP","weight":1},{"leg_id":"MAP.CAPEX.PPL.EQUIP.COMP.L03","view_id":"nature","report_row_id":"ap","weight":1},{"leg_id":"MAP.CAPEX.PPL.EQUIP.COMP.L03","view_id":"function","report_row_id":"balance_sheet","weight":1},{"leg_id":"MAP.CAPEX.PPL.EQUIP.COMP.L03","view_id":"cost_centre","report_row_id":"COMP","weight":1},{"leg_id":"MAP.CAPEX.PPL.EQUIP.COMP.L03","view_id":"vendor","report_row_id":"UNKNOWN_FORECAST","weight":1},{"leg_id":"MAP.CAPEX.PPL.EQUIP.COMP.L03","view_id":"recurrence","report_row_id":"not_applicable","weight":1},{"leg_id":"MAP.CAPEX.PPL.EQUIP.COMP.L03","view_id":"commitment","report_row_id":"not_applicable","weight":1},{"leg_id":"MAP.CAPEX.PPL.EQUIP.COMP.L03","view_id":"behaviour","report_row_id":"not_applicable","weight":1}]},{"mapping_id":"MAP.CAPEX.PPL.EQUIP.PROD","source_row_id":"CAP.IT_ADDITIONS","posting_owner":"Capex","stream":"CORPORATE","cost_centre":"PROD","vendor_id":"UNKNOWN_FORECAST","tax_code":"DE_IN19","cash_class":"investing","classification":{"recurrence":"one_off","commitment":"committed","behaviour":"fixed"},"legs":[{"leg_id":"MAP.CAPEX.PPL.EQUIP.PROD.L01","side":"debit","account_id":"GL.ASSET.IT","amount_component":"net_plus_unrecoverable_vat"},{"leg_id":"MAP.CAPEX.PPL.EQUIP.PROD.L02","side":"debit","account_id":"GL.VAT.DOM_ASSET","amount_component":"recoverable_vat"},{"leg_id":"MAP.CAPEX.PPL.EQUIP.PROD.L03","side":"credit","account_id":"GL.AP.CAPEX","amount_component":"gross"}],"report_allocations":[{"leg_id":"MAP.CAPEX.PPL.EQUIP.PROD.L01","view_id":"statement","report_row_id":"BS.ASSET_GROSS","weight":1},{"leg_id":"MAP.CAPEX.PPL.EQUIP.PROD.L01","view_id":"nature","report_row_id":"asset_gross","weight":1},{"leg_id":"MAP.CAPEX.PPL.EQUIP.PROD.L01","view_id":"function","report_row_id":"balance_sheet","weight":1},{"leg_id":"MAP.CAPEX.PPL.EQUIP.PROD.L01","view_id":"cost_centre","report_row_id":"PROD","weight":1},{"leg_id":"MAP.CAPEX.PPL.EQUIP.PROD.L01","view_id":"vendor","report_row_id":"UNKNOWN_FORECAST","weight":1},{"leg_id":"MAP.CAPEX.PPL.EQUIP.PROD.L01","view_id":"recurrence","report_row_id":"not_applicable","weight":1},{"leg_id":"MAP.CAPEX.PPL.EQUIP.PROD.L01","view_id":"commitment","report_row_id":"not_applicable","weight":1},{"leg_id":"MAP.CAPEX.PPL.EQUIP.PROD.L01","view_id":"behaviour","report_row_id":"not_applicable","weight":1},{"leg_id":"MAP.CAPEX.PPL.EQUIP.PROD.L02","view_id":"statement","report_row_id":"BS.TAX_ASSETS","weight":1},{"leg_id":"MAP.CAPEX.PPL.EQUIP.PROD.L02","view_id":"nature","report_row_id":"tax_assets","weight":1},{"leg_id":"MAP.CAPEX.PPL.EQUIP.PROD.L02","view_id":"function","report_row_id":"balance_sheet","weight":1},{"leg_id":"MAP.CAPEX.PPL.EQUIP.PROD.L02","view_id":"cost_centre","report_row_id":"PROD","weight":1},{"leg_id":"MAP.CAPEX.PPL.EQUIP.PROD.L02","view_id":"vendor","report_row_id":"UNKNOWN_FORECAST","weight":1},{"leg_id":"MAP.CAPEX.PPL.EQUIP.PROD.L02","view_id":"recurrence","report_row_id":"not_applicable","weight":1},{"leg_id":"MAP.CAPEX.PPL.EQUIP.PROD.L02","view_id":"commitment","report_row_id":"not_applicable","weight":1},{"leg_id":"MAP.CAPEX.PPL.EQUIP.PROD.L02","view_id":"behaviour","report_row_id":"not_applicable","weight":1},{"leg_id":"MAP.CAPEX.PPL.EQUIP.PROD.L03","view_id":"statement","report_row_id":"BS.AP","weight":1},{"leg_id":"MAP.CAPEX.PPL.EQUIP.PROD.L03","view_id":"nature","report_row_id":"ap","weight":1},{"leg_id":"MAP.CAPEX.PPL.EQUIP.PROD.L03","view_id":"function","report_row_id":"balance_sheet","weight":1},{"leg_id":"MAP.CAPEX.PPL.EQUIP.PROD.L03","view_id":"cost_centre","report_row_id":"PROD","weight":1},{"leg_id":"MAP.CAPEX.PPL.EQUIP.PROD.L03","view_id":"vendor","report_row_id":"UNKNOWN_FORECAST","weight":1},{"leg_id":"MAP.CAPEX.PPL.EQUIP.PROD.L03","view_id":"recurrence","report_row_id":"not_applicable","weight":1},{"leg_id":"MAP.CAPEX.PPL.EQUIP.PROD.L03","view_id":"commitment","report_row_id":"not_applicable","weight":1},{"leg_id":"MAP.CAPEX.PPL.EQUIP.PROD.L03","view_id":"behaviour","report_row_id":"not_applicable","weight":1}]},{"mapping_id":"MAP.CAPEX.PPL.EQUIP.MKT","source_row_id":"CAP.IT_ADDITIONS","posting_owner":"Capex","stream":"CORPORATE","cost_centre":"MKT","vendor_id":"UNKNOWN_FORECAST","tax_code":"DE_IN19","cash_class":"investing","classification":{"recurrence":"one_off","commitment":"committed","behaviour":"fixed"},"legs":[{"leg_id":"MAP.CAPEX.PPL.EQUIP.MKT.L01","side":"debit","account_id":"GL.ASSET.IT","amount_component":"net_plus_unrecoverable_vat"},{"leg_id":"MAP.CAPEX.PPL.EQUIP.MKT.L02","side":"debit","account_id":"GL.VAT.DOM_ASSET","amount_component":"recoverable_vat"},{"leg_id":"MAP.CAPEX.PPL.EQUIP.MKT.L03","side":"credit","account_id":"GL.AP.CAPEX","amount_component":"gross"}],"report_allocations":[{"leg_id":"MAP.CAPEX.PPL.EQUIP.MKT.L01","view_id":"statement","report_row_id":"BS.ASSET_GROSS","weight":1},{"leg_id":"MAP.CAPEX.PPL.EQUIP.MKT.L01","view_id":"nature","report_row_id":"asset_gross","weight":1},{"leg_id":"MAP.CAPEX.PPL.EQUIP.MKT.L01","view_id":"function","report_row_id":"balance_sheet","weight":1},{"leg_id":"MAP.CAPEX.PPL.EQUIP.MKT.L01","view_id":"cost_centre","report_row_id":"MKT","weight":1},{"leg_id":"MAP.CAPEX.PPL.EQUIP.MKT.L01","view_id":"vendor","report_row_id":"UNKNOWN_FORECAST","weight":1},{"leg_id":"MAP.CAPEX.PPL.EQUIP.MKT.L01","view_id":"recurrence","report_row_id":"not_applicable","weight":1},{"leg_id":"MAP.CAPEX.PPL.EQUIP.MKT.L01","view_id":"commitment","report_row_id":"not_applicable","weight":1},{"leg_id":"MAP.CAPEX.PPL.EQUIP.MKT.L01","view_id":"behaviour","report_row_id":"not_applicable","weight":1},{"leg_id":"MAP.CAPEX.PPL.EQUIP.MKT.L02","view_id":"statement","report_row_id":"BS.TAX_ASSETS","weight":1},{"leg_id":"MAP.CAPEX.PPL.EQUIP.MKT.L02","view_id":"nature","report_row_id":"tax_assets","weight":1},{"leg_id":"MAP.CAPEX.PPL.EQUIP.MKT.L02","view_id":"function","report_row_id":"balance_sheet","weight":1},{"leg_id":"MAP.CAPEX.PPL.EQUIP.MKT.L02","view_id":"cost_centre","report_row_id":"MKT","weight":1},{"leg_id":"MAP.CAPEX.PPL.EQUIP.MKT.L02","view_id":"vendor","report_row_id":"UNKNOWN_FORECAST","weight":1},{"leg_id":"MAP.CAPEX.PPL.EQUIP.MKT.L02","view_id":"recurrence","report_row_id":"not_applicable","weight":1},{"leg_id":"MAP.CAPEX.PPL.EQUIP.MKT.L02","view_id":"commitment","report_row_id":"not_applicable","weight":1},{"leg_id":"MAP.CAPEX.PPL.EQUIP.MKT.L02","view_id":"behaviour","report_row_id":"not_applicable","weight":1},{"leg_id":"MAP.CAPEX.PPL.EQUIP.MKT.L03","view_id":"statement","report_row_id":"BS.AP","weight":1},{"leg_id":"MAP.CAPEX.PPL.EQUIP.MKT.L03","view_id":"nature","report_row_id":"ap","weight":1},{"leg_id":"MAP.CAPEX.PPL.EQUIP.MKT.L03","view_id":"function","report_row_id":"balance_sheet","weight":1},{"leg_id":"MAP.CAPEX.PPL.EQUIP.MKT.L03","view_id":"cost_centre","report_row_id":"MKT","weight":1},{"leg_id":"MAP.CAPEX.PPL.EQUIP.MKT.L03","view_id":"vendor","report_row_id":"UNKNOWN_FORECAST","weight":1},{"leg_id":"MAP.CAPEX.PPL.EQUIP.MKT.L03","view_id":"recurrence","report_row_id":"not_applicable","weight":1},{"leg_id":"MAP.CAPEX.PPL.EQUIP.MKT.L03","view_id":"commitment","report_row_id":"not_applicable","weight":1},{"leg_id":"MAP.CAPEX.PPL.EQUIP.MKT.L03","view_id":"behaviour","report_row_id":"not_applicable","weight":1}]},{"mapping_id":"MAP.CAPEX.PPL.EQUIP.SUP","source_row_id":"CAP.IT_ADDITIONS","posting_owner":"Capex","stream":"CORPORATE","cost_centre":"SUP","vendor_id":"UNKNOWN_FORECAST","tax_code":"DE_IN19","cash_class":"investing","classification":{"recurrence":"one_off","commitment":"committed","behaviour":"fixed"},"legs":[{"leg_id":"MAP.CAPEX.PPL.EQUIP.SUP.L01","side":"debit","account_id":"GL.ASSET.IT","amount_component":"net_plus_unrecoverable_vat"},{"leg_id":"MAP.CAPEX.PPL.EQUIP.SUP.L02","side":"debit","account_id":"GL.VAT.DOM_ASSET","amount_component":"recoverable_vat"},{"leg_id":"MAP.CAPEX.PPL.EQUIP.SUP.L03","side":"credit","account_id":"GL.AP.CAPEX","amount_component":"gross"}],"report_allocations":[{"leg_id":"MAP.CAPEX.PPL.EQUIP.SUP.L01","view_id":"statement","report_row_id":"BS.ASSET_GROSS","weight":1},{"leg_id":"MAP.CAPEX.PPL.EQUIP.SUP.L01","view_id":"nature","report_row_id":"asset_gross","weight":1},{"leg_id":"MAP.CAPEX.PPL.EQUIP.SUP.L01","view_id":"function","report_row_id":"balance_sheet","weight":1},{"leg_id":"MAP.CAPEX.PPL.EQUIP.SUP.L01","view_id":"cost_centre","report_row_id":"SUP","weight":1},{"leg_id":"MAP.CAPEX.PPL.EQUIP.SUP.L01","view_id":"vendor","report_row_id":"UNKNOWN_FORECAST","weight":1},{"leg_id":"MAP.CAPEX.PPL.EQUIP.SUP.L01","view_id":"recurrence","report_row_id":"not_applicable","weight":1},{"leg_id":"MAP.CAPEX.PPL.EQUIP.SUP.L01","view_id":"commitment","report_row_id":"not_applicable","weight":1},{"leg_id":"MAP.CAPEX.PPL.EQUIP.SUP.L01","view_id":"behaviour","report_row_id":"not_applicable","weight":1},{"leg_id":"MAP.CAPEX.PPL.EQUIP.SUP.L02","view_id":"statement","report_row_id":"BS.TAX_ASSETS","weight":1},{"leg_id":"MAP.CAPEX.PPL.EQUIP.SUP.L02","view_id":"nature","report_row_id":"tax_assets","weight":1},{"leg_id":"MAP.CAPEX.PPL.EQUIP.SUP.L02","view_id":"function","report_row_id":"balance_sheet","weight":1},{"leg_id":"MAP.CAPEX.PPL.EQUIP.SUP.L02","view_id":"cost_centre","report_row_id":"SUP","weight":1},{"leg_id":"MAP.CAPEX.PPL.EQUIP.SUP.L02","view_id":"vendor","report_row_id":"UNKNOWN_FORECAST","weight":1},{"leg_id":"MAP.CAPEX.PPL.EQUIP.SUP.L02","view_id":"recurrence","report_row_id":"not_applicable","weight":1},{"leg_id":"MAP.CAPEX.PPL.EQUIP.SUP.L02","view_id":"commitment","report_row_id":"not_applicable","weight":1},{"leg_id":"MAP.CAPEX.PPL.EQUIP.SUP.L02","view_id":"behaviour","report_row_id":"not_applicable","weight":1},{"leg_id":"MAP.CAPEX.PPL.EQUIP.SUP.L03","view_id":"statement","report_row_id":"BS.AP","weight":1},{"leg_id":"MAP.CAPEX.PPL.EQUIP.SUP.L03","view_id":"nature","report_row_id":"ap","weight":1},{"leg_id":"MAP.CAPEX.PPL.EQUIP.SUP.L03","view_id":"function","report_row_id":"balance_sheet","weight":1},{"leg_id":"MAP.CAPEX.PPL.EQUIP.SUP.L03","view_id":"cost_centre","report_row_id":"SUP","weight":1},{"leg_id":"MAP.CAPEX.PPL.EQUIP.SUP.L03","view_id":"vendor","report_row_id":"UNKNOWN_FORECAST","weight":1},{"leg_id":"MAP.CAPEX.PPL.EQUIP.SUP.L03","view_id":"recurrence","report_row_id":"not_applicable","weight":1},{"leg_id":"MAP.CAPEX.PPL.EQUIP.SUP.L03","view_id":"commitment","report_row_id":"not_applicable","weight":1},{"leg_id":"MAP.CAPEX.PPL.EQUIP.SUP.L03","view_id":"behaviour","report_row_id":"not_applicable","weight":1}]},{"mapping_id":"MAP.CAPEX.PPL.EQUIP.FIN","source_row_id":"CAP.IT_ADDITIONS","posting_owner":"Capex","stream":"CORPORATE","cost_centre":"FIN","vendor_id":"UNKNOWN_FORECAST","tax_code":"DE_IN19","cash_class":"investing","classification":{"recurrence":"one_off","commitment":"committed","behaviour":"fixed"},"legs":[{"leg_id":"MAP.CAPEX.PPL.EQUIP.FIN.L01","side":"debit","account_id":"GL.ASSET.IT","amount_component":"net_plus_unrecoverable_vat"},{"leg_id":"MAP.CAPEX.PPL.EQUIP.FIN.L02","side":"debit","account_id":"GL.VAT.DOM_ASSET","amount_component":"recoverable_vat"},{"leg_id":"MAP.CAPEX.PPL.EQUIP.FIN.L03","side":"credit","account_id":"GL.AP.CAPEX","amount_component":"gross"}],"report_allocations":[{"leg_id":"MAP.CAPEX.PPL.EQUIP.FIN.L01","view_id":"statement","report_row_id":"BS.ASSET_GROSS","weight":1},{"leg_id":"MAP.CAPEX.PPL.EQUIP.FIN.L01","view_id":"nature","report_row_id":"asset_gross","weight":1},{"leg_id":"MAP.CAPEX.PPL.EQUIP.FIN.L01","view_id":"function","report_row_id":"balance_sheet","weight":1},{"leg_id":"MAP.CAPEX.PPL.EQUIP.FIN.L01","view_id":"cost_centre","report_row_id":"FIN","weight":1},{"leg_id":"MAP.CAPEX.PPL.EQUIP.FIN.L01","view_id":"vendor","report_row_id":"UNKNOWN_FORECAST","weight":1},{"leg_id":"MAP.CAPEX.PPL.EQUIP.FIN.L01","view_id":"recurrence","report_row_id":"not_applicable","weight":1},{"leg_id":"MAP.CAPEX.PPL.EQUIP.FIN.L01","view_id":"commitment","report_row_id":"not_applicable","weight":1},{"leg_id":"MAP.CAPEX.PPL.EQUIP.FIN.L01","view_id":"behaviour","report_row_id":"not_applicable","weight":1},{"leg_id":"MAP.CAPEX.PPL.EQUIP.FIN.L02","view_id":"statement","report_row_id":"BS.TAX_ASSETS","weight":1},{"leg_id":"MAP.CAPEX.PPL.EQUIP.FIN.L02","view_id":"nature","report_row_id":"tax_assets","weight":1},{"leg_id":"MAP.CAPEX.PPL.EQUIP.FIN.L02","view_id":"function","report_row_id":"balance_sheet","weight":1},{"leg_id":"MAP.CAPEX.PPL.EQUIP.FIN.L02","view_id":"cost_centre","report_row_id":"FIN","weight":1},{"leg_id":"MAP.CAPEX.PPL.EQUIP.FIN.L02","view_id":"vendor","report_row_id":"UNKNOWN_FORECAST","weight":1},{"leg_id":"MAP.CAPEX.PPL.EQUIP.FIN.L02","view_id":"recurrence","report_row_id":"not_applicable","weight":1},{"leg_id":"MAP.CAPEX.PPL.EQUIP.FIN.L02","view_id":"commitment","report_row_id":"not_applicable","weight":1},{"leg_id":"MAP.CAPEX.PPL.EQUIP.FIN.L02","view_id":"behaviour","report_row_id":"not_applicable","weight":1},{"leg_id":"MAP.CAPEX.PPL.EQUIP.FIN.L03","view_id":"statement","report_row_id":"BS.AP","weight":1},{"leg_id":"MAP.CAPEX.PPL.EQUIP.FIN.L03","view_id":"nature","report_row_id":"ap","weight":1},{"leg_id":"MAP.CAPEX.PPL.EQUIP.FIN.L03","view_id":"function","report_row_id":"balance_sheet","weight":1},{"leg_id":"MAP.CAPEX.PPL.EQUIP.FIN.L03","view_id":"cost_centre","report_row_id":"FIN","weight":1},{"leg_id":"MAP.CAPEX.PPL.EQUIP.FIN.L03","view_id":"vendor","report_row_id":"UNKNOWN_FORECAST","weight":1},{"leg_id":"MAP.CAPEX.PPL.EQUIP.FIN.L03","view_id":"recurrence","report_row_id":"not_applicable","weight":1},{"leg_id":"MAP.CAPEX.PPL.EQUIP.FIN.L03","view_id":"commitment","report_row_id":"not_applicable","weight":1},{"leg_id":"MAP.CAPEX.PPL.EQUIP.FIN.L03","view_id":"behaviour","report_row_id":"not_applicable","weight":1}]},{"mapping_id":"MAP.CAPEX.PPL.EQUIP.SALES","source_row_id":"CAP.IT_ADDITIONS","posting_owner":"Capex","stream":"CORPORATE","cost_centre":"SALES","vendor_id":"UNKNOWN_FORECAST","tax_code":"DE_IN19","cash_class":"investing","classification":{"recurrence":"one_off","commitment":"committed","behaviour":"fixed"},"legs":[{"leg_id":"MAP.CAPEX.PPL.EQUIP.SALES.L01","side":"debit","account_id":"GL.ASSET.IT","amount_component":"net_plus_unrecoverable_vat"},{"leg_id":"MAP.CAPEX.PPL.EQUIP.SALES.L02","side":"debit","account_id":"GL.VAT.DOM_ASSET","amount_component":"recoverable_vat"},{"leg_id":"MAP.CAPEX.PPL.EQUIP.SALES.L03","side":"credit","account_id":"GL.AP.CAPEX","amount_component":"gross"}],"report_allocations":[{"leg_id":"MAP.CAPEX.PPL.EQUIP.SALES.L01","view_id":"statement","report_row_id":"BS.ASSET_GROSS","weight":1},{"leg_id":"MAP.CAPEX.PPL.EQUIP.SALES.L01","view_id":"nature","report_row_id":"asset_gross","weight":1},{"leg_id":"MAP.CAPEX.PPL.EQUIP.SALES.L01","view_id":"function","report_row_id":"balance_sheet","weight":1},{"leg_id":"MAP.CAPEX.PPL.EQUIP.SALES.L01","view_id":"cost_centre","report_row_id":"SALES","weight":1},{"leg_id":"MAP.CAPEX.PPL.EQUIP.SALES.L01","view_id":"vendor","report_row_id":"UNKNOWN_FORECAST","weight":1},{"leg_id":"MAP.CAPEX.PPL.EQUIP.SALES.L01","view_id":"recurrence","report_row_id":"not_applicable","weight":1},{"leg_id":"MAP.CAPEX.PPL.EQUIP.SALES.L01","view_id":"commitment","report_row_id":"not_applicable","weight":1},{"leg_id":"MAP.CAPEX.PPL.EQUIP.SALES.L01","view_id":"behaviour","report_row_id":"not_applicable","weight":1},{"leg_id":"MAP.CAPEX.PPL.EQUIP.SALES.L02","view_id":"statement","report_row_id":"BS.TAX_ASSETS","weight":1},{"leg_id":"MAP.CAPEX.PPL.EQUIP.SALES.L02","view_id":"nature","report_row_id":"tax_assets","weight":1},{"leg_id":"MAP.CAPEX.PPL.EQUIP.SALES.L02","view_id":"function","report_row_id":"balance_sheet","weight":1},{"leg_id":"MAP.CAPEX.PPL.EQUIP.SALES.L02","view_id":"cost_centre","report_row_id":"SALES","weight":1},{"leg_id":"MAP.CAPEX.PPL.EQUIP.SALES.L02","view_id":"vendor","report_row_id":"UNKNOWN_FORECAST","weight":1},{"leg_id":"MAP.CAPEX.PPL.EQUIP.SALES.L02","view_id":"recurrence","report_row_id":"not_applicable","weight":1},{"leg_id":"MAP.CAPEX.PPL.EQUIP.SALES.L02","view_id":"commitment","report_row_id":"not_applicable","weight":1},{"leg_id":"MAP.CAPEX.PPL.EQUIP.SALES.L02","view_id":"behaviour","report_row_id":"not_applicable","weight":1},{"leg_id":"MAP.CAPEX.PPL.EQUIP.SALES.L03","view_id":"statement","report_row_id":"BS.AP","weight":1},{"leg_id":"MAP.CAPEX.PPL.EQUIP.SALES.L03","view_id":"nature","report_row_id":"ap","weight":1},{"leg_id":"MAP.CAPEX.PPL.EQUIP.SALES.L03","view_id":"function","report_row_id":"balance_sheet","weight":1},{"leg_id":"MAP.CAPEX.PPL.EQUIP.SALES.L03","view_id":"cost_centre","report_row_id":"SALES","weight":1},{"leg_id":"MAP.CAPEX.PPL.EQUIP.SALES.L03","view_id":"vendor","report_row_id":"UNKNOWN_FORECAST","weight":1},{"leg_id":"MAP.CAPEX.PPL.EQUIP.SALES.L03","view_id":"recurrence","report_row_id":"not_applicable","weight":1},{"leg_id":"MAP.CAPEX.PPL.EQUIP.SALES.L03","view_id":"commitment","report_row_id":"not_applicable","weight":1},{"leg_id":"MAP.CAPEX.PPL.EQUIP.SALES.L03","view_id":"behaviour","report_row_id":"not_applicable","weight":1}]},{"mapping_id":"MAP.EQUITY.INITIAL","source_row_id":"FUND.SHARE_CAPITAL","posting_owner":"Funding","stream":"CORPORATE","cost_centre":"CORP","vendor_id":"FOUNDER","tax_code":"NONE","cash_class":"financing","classification":{"recurrence":"not_applicable","commitment":"not_applicable","behaviour":"not_applicable"},"legs":[{"leg_id":"MAP.EQUITY.INITIAL.L01","side":"debit","account_id":"GL.CASH","amount_component":"cash_proceeds"},{"leg_id":"MAP.EQUITY.INITIAL.L02","side":"credit","account_id":"GL.EQUITY.CAPITAL","amount_component":"nominal"},{"leg_id":"MAP.EQUITY.INITIAL.L03","side":"credit","account_id":"GL.EQUITY.RESERVE","amount_component":"cash_proceeds_less_nominal"}],"report_allocations":[{"leg_id":"MAP.EQUITY.INITIAL.L01","view_id":"statement","report_row_id":"BS.CASH","weight":1},{"leg_id":"MAP.EQUITY.INITIAL.L01","view_id":"nature","report_row_id":"cash","weight":1},{"leg_id":"MAP.EQUITY.INITIAL.L01","view_id":"function","report_row_id":"balance_sheet","weight":1},{"leg_id":"MAP.EQUITY.INITIAL.L01","view_id":"cost_centre","report_row_id":"CORP","weight":1},{"leg_id":"MAP.EQUITY.INITIAL.L01","view_id":"vendor","report_row_id":"FOUNDER","weight":1},{"leg_id":"MAP.EQUITY.INITIAL.L01","view_id":"recurrence","report_row_id":"not_applicable","weight":1},{"leg_id":"MAP.EQUITY.INITIAL.L01","view_id":"commitment","report_row_id":"not_applicable","weight":1},{"leg_id":"MAP.EQUITY.INITIAL.L01","view_id":"behaviour","report_row_id":"not_applicable","weight":1},{"leg_id":"MAP.EQUITY.INITIAL.L02","view_id":"statement","report_row_id":"BS.EQUITY","weight":1},{"leg_id":"MAP.EQUITY.INITIAL.L02","view_id":"nature","report_row_id":"equity","weight":1},{"leg_id":"MAP.EQUITY.INITIAL.L02","view_id":"function","report_row_id":"balance_sheet","weight":1},{"leg_id":"MAP.EQUITY.INITIAL.L02","view_id":"cost_centre","report_row_id":"CORP","weight":1},{"leg_id":"MAP.EQUITY.INITIAL.L02","view_id":"vendor","report_row_id":"FOUNDER","weight":1},{"leg_id":"MAP.EQUITY.INITIAL.L02","view_id":"recurrence","report_row_id":"not_applicable","weight":1},{"leg_id":"MAP.EQUITY.INITIAL.L02","view_id":"commitment","report_row_id":"not_applicable","weight":1},{"leg_id":"MAP.EQUITY.INITIAL.L02","view_id":"behaviour","report_row_id":"not_applicable","weight":1},{"leg_id":"MAP.EQUITY.INITIAL.L03","view_id":"statement","report_row_id":"BS.EQUITY","weight":1},{"leg_id":"MAP.EQUITY.INITIAL.L03","view_id":"nature","report_row_id":"equity","weight":1},{"leg_id":"MAP.EQUITY.INITIAL.L03","view_id":"function","report_row_id":"balance_sheet","weight":1},{"leg_id":"MAP.EQUITY.INITIAL.L03","view_id":"cost_centre","report_row_id":"CORP","weight":1},{"leg_id":"MAP.EQUITY.INITIAL.L03","view_id":"vendor","report_row_id":"FOUNDER","weight":1},{"leg_id":"MAP.EQUITY.INITIAL.L03","view_id":"recurrence","report_row_id":"not_applicable","weight":1},{"leg_id":"MAP.EQUITY.INITIAL.L03","view_id":"commitment","report_row_id":"not_applicable","weight":1},{"leg_id":"MAP.EQUITY.INITIAL.L03","view_id":"behaviour","report_row_id":"not_applicable","weight":1}]},{"mapping_id":"MAP.EQUITY.SEED","source_row_id":"FUND.SHARE_CAPITAL","posting_owner":"Funding","stream":"CORPORATE","cost_centre":"CORP","vendor_id":"SEED_INVESTOR","tax_code":"NONE","cash_class":"financing","classification":{"recurrence":"not_applicable","commitment":"not_applicable","behaviour":"not_applicable"},"legs":[{"leg_id":"MAP.EQUITY.SEED.L01","side":"debit","account_id":"GL.CASH","amount_component":"cash_proceeds"},{"leg_id":"MAP.EQUITY.SEED.L02","side":"credit","account_id":"GL.EQUITY.CAPITAL","amount_component":"nominal"},{"leg_id":"MAP.EQUITY.SEED.L03","side":"credit","account_id":"GL.EQUITY.RESERVE","amount_component":"cash_proceeds_less_nominal"}],"report_allocations":[{"leg_id":"MAP.EQUITY.SEED.L01","view_id":"statement","report_row_id":"BS.CASH","weight":1},{"leg_id":"MAP.EQUITY.SEED.L01","view_id":"nature","report_row_id":"cash","weight":1},{"leg_id":"MAP.EQUITY.SEED.L01","view_id":"function","report_row_id":"balance_sheet","weight":1},{"leg_id":"MAP.EQUITY.SEED.L01","view_id":"cost_centre","report_row_id":"CORP","weight":1},{"leg_id":"MAP.EQUITY.SEED.L01","view_id":"vendor","report_row_id":"SEED_INVESTOR","weight":1},{"leg_id":"MAP.EQUITY.SEED.L01","view_id":"recurrence","report_row_id":"not_applicable","weight":1},{"leg_id":"MAP.EQUITY.SEED.L01","view_id":"commitment","report_row_id":"not_applicable","weight":1},{"leg_id":"MAP.EQUITY.SEED.L01","view_id":"behaviour","report_row_id":"not_applicable","weight":1},{"leg_id":"MAP.EQUITY.SEED.L02","view_id":"statement","report_row_id":"BS.EQUITY","weight":1},{"leg_id":"MAP.EQUITY.SEED.L02","view_id":"nature","report_row_id":"equity","weight":1},{"leg_id":"MAP.EQUITY.SEED.L02","view_id":"function","report_row_id":"balance_sheet","weight":1},{"leg_id":"MAP.EQUITY.SEED.L02","view_id":"cost_centre","report_row_id":"CORP","weight":1},{"leg_id":"MAP.EQUITY.SEED.L02","view_id":"vendor","report_row_id":"SEED_INVESTOR","weight":1},{"leg_id":"MAP.EQUITY.SEED.L02","view_id":"recurrence","report_row_id":"not_applicable","weight":1},{"leg_id":"MAP.EQUITY.SEED.L02","view_id":"commitment","report_row_id":"not_applicable","weight":1},{"leg_id":"MAP.EQUITY.SEED.L02","view_id":"behaviour","report_row_id":"not_applicable","weight":1},{"leg_id":"MAP.EQUITY.SEED.L03","view_id":"statement","report_row_id":"BS.EQUITY","weight":1},{"leg_id":"MAP.EQUITY.SEED.L03","view_id":"nature","report_row_id":"equity","weight":1},{"leg_id":"MAP.EQUITY.SEED.L03","view_id":"function","report_row_id":"balance_sheet","weight":1},{"leg_id":"MAP.EQUITY.SEED.L03","view_id":"cost_centre","report_row_id":"CORP","weight":1},{"leg_id":"MAP.EQUITY.SEED.L03","view_id":"vendor","report_row_id":"SEED_INVESTOR","weight":1},{"leg_id":"MAP.EQUITY.SEED.L03","view_id":"recurrence","report_row_id":"not_applicable","weight":1},{"leg_id":"MAP.EQUITY.SEED.L03","view_id":"commitment","report_row_id":"not_applicable","weight":1},{"leg_id":"MAP.EQUITY.SEED.L03","view_id":"behaviour","report_row_id":"not_applicable","weight":1}]},{"mapping_id":"MAP.EQUITY.SERIES_A","source_row_id":"FUND.SHARE_CAPITAL","posting_owner":"Funding","stream":"CORPORATE","cost_centre":"CORP","vendor_id":"A_INVESTOR","tax_code":"NONE","cash_class":"financing","classification":{"recurrence":"not_applicable","commitment":"not_applicable","behaviour":"not_applicable"},"legs":[{"leg_id":"MAP.EQUITY.SERIES_A.L01","side":"debit","account_id":"GL.CASH","amount_component":"cash_proceeds"},{"leg_id":"MAP.EQUITY.SERIES_A.L02","side":"credit","account_id":"GL.EQUITY.CAPITAL","amount_component":"nominal"},{"leg_id":"MAP.EQUITY.SERIES_A.L03","side":"credit","account_id":"GL.EQUITY.RESERVE","amount_component":"cash_proceeds_less_nominal"}],"report_allocations":[{"leg_id":"MAP.EQUITY.SERIES_A.L01","view_id":"statement","report_row_id":"BS.CASH","weight":1},{"leg_id":"MAP.EQUITY.SERIES_A.L01","view_id":"nature","report_row_id":"cash","weight":1},{"leg_id":"MAP.EQUITY.SERIES_A.L01","view_id":"function","report_row_id":"balance_sheet","weight":1},{"leg_id":"MAP.EQUITY.SERIES_A.L01","view_id":"cost_centre","report_row_id":"CORP","weight":1},{"leg_id":"MAP.EQUITY.SERIES_A.L01","view_id":"vendor","report_row_id":"A_INVESTOR","weight":1},{"leg_id":"MAP.EQUITY.SERIES_A.L01","view_id":"recurrence","report_row_id":"not_applicable","weight":1},{"leg_id":"MAP.EQUITY.SERIES_A.L01","view_id":"commitment","report_row_id":"not_applicable","weight":1},{"leg_id":"MAP.EQUITY.SERIES_A.L01","view_id":"behaviour","report_row_id":"not_applicable","weight":1},{"leg_id":"MAP.EQUITY.SERIES_A.L02","view_id":"statement","report_row_id":"BS.EQUITY","weight":1},{"leg_id":"MAP.EQUITY.SERIES_A.L02","view_id":"nature","report_row_id":"equity","weight":1},{"leg_id":"MAP.EQUITY.SERIES_A.L02","view_id":"function","report_row_id":"balance_sheet","weight":1},{"leg_id":"MAP.EQUITY.SERIES_A.L02","view_id":"cost_centre","report_row_id":"CORP","weight":1},{"leg_id":"MAP.EQUITY.SERIES_A.L02","view_id":"vendor","report_row_id":"A_INVESTOR","weight":1},{"leg_id":"MAP.EQUITY.SERIES_A.L02","view_id":"recurrence","report_row_id":"not_applicable","weight":1},{"leg_id":"MAP.EQUITY.SERIES_A.L02","view_id":"commitment","report_row_id":"not_applicable","weight":1},{"leg_id":"MAP.EQUITY.SERIES_A.L02","view_id":"behaviour","report_row_id":"not_applicable","weight":1},{"leg_id":"MAP.EQUITY.SERIES_A.L03","view_id":"statement","report_row_id":"BS.EQUITY","weight":1},{"leg_id":"MAP.EQUITY.SERIES_A.L03","view_id":"nature","report_row_id":"equity","weight":1},{"leg_id":"MAP.EQUITY.SERIES_A.L03","view_id":"function","report_row_id":"balance_sheet","weight":1},{"leg_id":"MAP.EQUITY.SERIES_A.L03","view_id":"cost_centre","report_row_id":"CORP","weight":1},{"leg_id":"MAP.EQUITY.SERIES_A.L03","view_id":"vendor","report_row_id":"A_INVESTOR","weight":1},{"leg_id":"MAP.EQUITY.SERIES_A.L03","view_id":"recurrence","report_row_id":"not_applicable","weight":1},{"leg_id":"MAP.EQUITY.SERIES_A.L03","view_id":"commitment","report_row_id":"not_applicable","weight":1},{"leg_id":"MAP.EQUITY.SERIES_A.L03","view_id":"behaviour","report_row_id":"not_applicable","weight":1}]},{"mapping_id":"MAP.NOTE.FUND","source_row_id":"FUND.NOTE_PRINCIPAL","posting_owner":"Funding","stream":"CORPORATE","cost_centre":"CORP","vendor_id":"NOTEHOLDER","tax_code":"NONE","cash_class":"financing","classification":{"recurrence":"not_applicable","commitment":"not_applicable","behaviour":"not_applicable"},"legs":[{"leg_id":"MAP.NOTE.FUND.L01","side":"debit","account_id":"GL.CASH","amount_component":"principal"},{"leg_id":"MAP.NOTE.FUND.L02","side":"credit","account_id":"GL.NOTE.PRINCIPAL","amount_component":"principal"}],"report_allocations":[{"leg_id":"MAP.NOTE.FUND.L01","view_id":"statement","report_row_id":"BS.CASH","weight":1},{"leg_id":"MAP.NOTE.FUND.L01","view_id":"nature","report_row_id":"cash","weight":1},{"leg_id":"MAP.NOTE.FUND.L01","view_id":"function","report_row_id":"balance_sheet","weight":1},{"leg_id":"MAP.NOTE.FUND.L01","view_id":"cost_centre","report_row_id":"CORP","weight":1},{"leg_id":"MAP.NOTE.FUND.L01","view_id":"vendor","report_row_id":"NOTEHOLDER","weight":1},{"leg_id":"MAP.NOTE.FUND.L01","view_id":"recurrence","report_row_id":"not_applicable","weight":1},{"leg_id":"MAP.NOTE.FUND.L01","view_id":"commitment","report_row_id":"not_applicable","weight":1},{"leg_id":"MAP.NOTE.FUND.L01","view_id":"behaviour","report_row_id":"not_applicable","weight":1},{"leg_id":"MAP.NOTE.FUND.L02","view_id":"statement","report_row_id":"BS.DEBT","weight":1},{"leg_id":"MAP.NOTE.FUND.L02","view_id":"nature","report_row_id":"debt","weight":1},{"leg_id":"MAP.NOTE.FUND.L02","view_id":"function","report_row_id":"balance_sheet","weight":1},{"leg_id":"MAP.NOTE.FUND.L02","view_id":"cost_centre","report_row_id":"CORP","weight":1},{"leg_id":"MAP.NOTE.FUND.L02","view_id":"vendor","report_row_id":"NOTEHOLDER","weight":1},{"leg_id":"MAP.NOTE.FUND.L02","view_id":"recurrence","report_row_id":"not_applicable","weight":1},{"leg_id":"MAP.NOTE.FUND.L02","view_id":"commitment","report_row_id":"not_applicable","weight":1},{"leg_id":"MAP.NOTE.FUND.L02","view_id":"behaviour","report_row_id":"not_applicable","weight":1}]},{"mapping_id":"MAP.NOTE.INTEREST","source_row_id":"FUND.NOTE_EXPENSE","posting_owner":"Funding","stream":"CORPORATE","cost_centre":"CORP","vendor_id":"NOTEHOLDER","tax_code":"NONE","cash_class":"noncash","classification":{"recurrence":"recurring","commitment":"committed","behaviour":"fixed"},"legs":[{"leg_id":"MAP.NOTE.INTEREST.L01","side":"debit","account_id":"GL.FIN.NOTE_INTEREST","amount_component":"interest"},{"leg_id":"MAP.NOTE.INTEREST.L02","side":"credit","account_id":"GL.NOTE.INTEREST","amount_component":"interest"}],"report_allocations":[{"leg_id":"MAP.NOTE.INTEREST.L01","view_id":"statement","report_row_id":"PNL.NOTE_INTEREST","weight":1},{"leg_id":"MAP.NOTE.INTEREST.L01","view_id":"nature","report_row_id":"note_interest","weight":1},{"leg_id":"MAP.NOTE.INTEREST.L01","view_id":"function","report_row_id":"finance","weight":1},{"leg_id":"MAP.NOTE.INTEREST.L01","view_id":"cost_centre","report_row_id":"CORP","weight":1},{"leg_id":"MAP.NOTE.INTEREST.L01","view_id":"vendor","report_row_id":"NOTEHOLDER","weight":1},{"leg_id":"MAP.NOTE.INTEREST.L01","view_id":"recurrence","report_row_id":"recurring","weight":1},{"leg_id":"MAP.NOTE.INTEREST.L01","view_id":"commitment","report_row_id":"committed","weight":1},{"leg_id":"MAP.NOTE.INTEREST.L01","view_id":"behaviour","report_row_id":"fixed","weight":1},{"leg_id":"MAP.NOTE.INTEREST.L02","view_id":"statement","report_row_id":"BS.DEBT","weight":1},{"leg_id":"MAP.NOTE.INTEREST.L02","view_id":"nature","report_row_id":"debt","weight":1},{"leg_id":"MAP.NOTE.INTEREST.L02","view_id":"function","report_row_id":"balance_sheet","weight":1},{"leg_id":"MAP.NOTE.INTEREST.L02","view_id":"cost_centre","report_row_id":"CORP","weight":1},{"leg_id":"MAP.NOTE.INTEREST.L02","view_id":"vendor","report_row_id":"NOTEHOLDER","weight":1},{"leg_id":"MAP.NOTE.INTEREST.L02","view_id":"recurrence","report_row_id":"not_applicable","weight":1},{"leg_id":"MAP.NOTE.INTEREST.L02","view_id":"commitment","report_row_id":"not_applicable","weight":1},{"leg_id":"MAP.NOTE.INTEREST.L02","view_id":"behaviour","report_row_id":"not_applicable","weight":1}]},{"mapping_id":"MAP.NOTE.CONVERT","source_row_id":"FUND.CONVERT_AMOUNT","posting_owner":"Funding","stream":"CORPORATE","cost_centre":"CORP","vendor_id":"NOTEHOLDER","tax_code":"NONE","cash_class":"noncash","classification":{"recurrence":"not_applicable","commitment":"not_applicable","behaviour":"not_applicable"},"legs":[{"leg_id":"MAP.NOTE.CONVERT.L01","side":"debit","account_id":"GL.NOTE.PRINCIPAL","amount_component":"principal"},{"leg_id":"MAP.NOTE.CONVERT.L02","side":"debit","account_id":"GL.NOTE.INTEREST","amount_component":"interest"},{"leg_id":"MAP.NOTE.CONVERT.L03","side":"credit","account_id":"GL.EQUITY.CAPITAL","amount_component":"nominal"},{"leg_id":"MAP.NOTE.CONVERT.L04","side":"credit","account_id":"GL.EQUITY.RESERVE","amount_component":"converting_amount_less_nominal"}],"report_allocations":[{"leg_id":"MAP.NOTE.CONVERT.L01","view_id":"statement","report_row_id":"BS.DEBT","weight":1},{"leg_id":"MAP.NOTE.CONVERT.L01","view_id":"nature","report_row_id":"debt","weight":1},{"leg_id":"MAP.NOTE.CONVERT.L01","view_id":"function","report_row_id":"balance_sheet","weight":1},{"leg_id":"MAP.NOTE.CONVERT.L01","view_id":"cost_centre","report_row_id":"CORP","weight":1},{"leg_id":"MAP.NOTE.CONVERT.L01","view_id":"vendor","report_row_id":"NOTEHOLDER","weight":1},{"leg_id":"MAP.NOTE.CONVERT.L01","view_id":"recurrence","report_row_id":"not_applicable","weight":1},{"leg_id":"MAP.NOTE.CONVERT.L01","view_id":"commitment","report_row_id":"not_applicable","weight":1},{"leg_id":"MAP.NOTE.CONVERT.L01","view_id":"behaviour","report_row_id":"not_applicable","weight":1},{"leg_id":"MAP.NOTE.CONVERT.L02","view_id":"statement","report_row_id":"BS.DEBT","weight":1},{"leg_id":"MAP.NOTE.CONVERT.L02","view_id":"nature","report_row_id":"debt","weight":1},{"leg_id":"MAP.NOTE.CONVERT.L02","view_id":"function","report_row_id":"balance_sheet","weight":1},{"leg_id":"MAP.NOTE.CONVERT.L02","view_id":"cost_centre","report_row_id":"CORP","weight":1},{"leg_id":"MAP.NOTE.CONVERT.L02","view_id":"vendor","report_row_id":"NOTEHOLDER","weight":1},{"leg_id":"MAP.NOTE.CONVERT.L02","view_id":"recurrence","report_row_id":"not_applicable","weight":1},{"leg_id":"MAP.NOTE.CONVERT.L02","view_id":"commitment","report_row_id":"not_applicable","weight":1},{"leg_id":"MAP.NOTE.CONVERT.L02","view_id":"behaviour","report_row_id":"not_applicable","weight":1},{"leg_id":"MAP.NOTE.CONVERT.L03","view_id":"statement","report_row_id":"BS.EQUITY","weight":1},{"leg_id":"MAP.NOTE.CONVERT.L03","view_id":"nature","report_row_id":"equity","weight":1},{"leg_id":"MAP.NOTE.CONVERT.L03","view_id":"function","report_row_id":"balance_sheet","weight":1},{"leg_id":"MAP.NOTE.CONVERT.L03","view_id":"cost_centre","report_row_id":"CORP","weight":1},{"leg_id":"MAP.NOTE.CONVERT.L03","view_id":"vendor","report_row_id":"NOTEHOLDER","weight":1},{"leg_id":"MAP.NOTE.CONVERT.L03","view_id":"recurrence","report_row_id":"not_applicable","weight":1},{"leg_id":"MAP.NOTE.CONVERT.L03","view_id":"commitment","report_row_id":"not_applicable","weight":1},{"leg_id":"MAP.NOTE.CONVERT.L03","view_id":"behaviour","report_row_id":"not_applicable","weight":1},{"leg_id":"MAP.NOTE.CONVERT.L04","view_id":"statement","report_row_id":"BS.EQUITY","weight":1},{"leg_id":"MAP.NOTE.CONVERT.L04","view_id":"nature","report_row_id":"equity","weight":1},{"leg_id":"MAP.NOTE.CONVERT.L04","view_id":"function","report_row_id":"balance_sheet","weight":1},{"leg_id":"MAP.NOTE.CONVERT.L04","view_id":"cost_centre","report_row_id":"CORP","weight":1},{"leg_id":"MAP.NOTE.CONVERT.L04","view_id":"vendor","report_row_id":"NOTEHOLDER","weight":1},{"leg_id":"MAP.NOTE.CONVERT.L04","view_id":"recurrence","report_row_id":"not_applicable","weight":1},{"leg_id":"MAP.NOTE.CONVERT.L04","view_id":"commitment","report_row_id":"not_applicable","weight":1},{"leg_id":"MAP.NOTE.CONVERT.L04","view_id":"behaviour","report_row_id":"not_applicable","weight":1}]},{"mapping_id":"MAP.DEPOSIT.INTEREST","source_row_id":"PNL.DEP_INTEREST","posting_owner":"Liquidity","stream":"CORPORATE","cost_centre":"CORP","vendor_id":"UNKNOWN_FORECAST","tax_code":"NONE","cash_class":"operating","classification":{"recurrence":"not_applicable","commitment":"not_applicable","behaviour":"not_applicable"},"legs":[{"leg_id":"MAP.DEPOSIT.INTEREST.L01","side":"debit","account_id":"GL.CASH","amount_component":"interest"},{"leg_id":"MAP.DEPOSIT.INTEREST.L02","side":"credit","account_id":"GL.FIN.DEP_INTEREST","amount_component":"interest"}],"report_allocations":[{"leg_id":"MAP.DEPOSIT.INTEREST.L01","view_id":"statement","report_row_id":"BS.CASH","weight":1},{"leg_id":"MAP.DEPOSIT.INTEREST.L01","view_id":"nature","report_row_id":"cash","weight":1},{"leg_id":"MAP.DEPOSIT.INTEREST.L01","view_id":"function","report_row_id":"balance_sheet","weight":1},{"leg_id":"MAP.DEPOSIT.INTEREST.L01","view_id":"cost_centre","report_row_id":"CORP","weight":1},{"leg_id":"MAP.DEPOSIT.INTEREST.L01","view_id":"vendor","report_row_id":"UNKNOWN_FORECAST","weight":1},{"leg_id":"MAP.DEPOSIT.INTEREST.L01","view_id":"recurrence","report_row_id":"not_applicable","weight":1},{"leg_id":"MAP.DEPOSIT.INTEREST.L01","view_id":"commitment","report_row_id":"not_applicable","weight":1},{"leg_id":"MAP.DEPOSIT.INTEREST.L01","view_id":"behaviour","report_row_id":"not_applicable","weight":1},{"leg_id":"MAP.DEPOSIT.INTEREST.L02","view_id":"statement","report_row_id":"PNL.DEP_INTEREST","weight":1},{"leg_id":"MAP.DEPOSIT.INTEREST.L02","view_id":"nature","report_row_id":"dep_interest","weight":1},{"leg_id":"MAP.DEPOSIT.INTEREST.L02","view_id":"function","report_row_id":"finance","weight":1},{"leg_id":"MAP.DEPOSIT.INTEREST.L02","view_id":"cost_centre","report_row_id":"CORP","weight":1},{"leg_id":"MAP.DEPOSIT.INTEREST.L02","view_id":"vendor","report_row_id":"UNKNOWN_FORECAST","weight":1},{"leg_id":"MAP.DEPOSIT.INTEREST.L02","view_id":"recurrence","report_row_id":"recurring","weight":1},{"leg_id":"MAP.DEPOSIT.INTEREST.L02","view_id":"commitment","report_row_id":"committed","weight":1},{"leg_id":"MAP.DEPOSIT.INTEREST.L02","view_id":"behaviour","report_row_id":"fixed","weight":1}]},{"mapping_id":"MAP.TAX.ACCRUE.KST","source_row_id":"TAX.KST","posting_owner":"Tax","stream":"CORPORATE","cost_centre":"CORP","vendor_id":"TAX_AUTHORITY","tax_code":"NONE","cash_class":"noncash","classification":{"recurrence":"recurring","commitment":"committed","behaviour":"fixed"},"legs":[{"leg_id":"MAP.TAX.ACCRUE.KST.L01","side":"debit","account_id":"GL.TAX.KST","amount_component":"expense"},{"leg_id":"MAP.TAX.ACCRUE.KST.L02","side":"credit","account_id":"GL.TAX.K_LIAB","amount_component":"expense"}],"report_allocations":[{"leg_id":"MAP.TAX.ACCRUE.KST.L01","view_id":"statement","report_row_id":"PNL.TAX","weight":1},{"leg_id":"MAP.TAX.ACCRUE.KST.L01","view_id":"nature","report_row_id":"tax","weight":1},{"leg_id":"MAP.TAX.ACCRUE.KST.L01","view_id":"function","report_row_id":"tax","weight":1},{"leg_id":"MAP.TAX.ACCRUE.KST.L01","view_id":"cost_centre","report_row_id":"CORP","weight":1},{"leg_id":"MAP.TAX.ACCRUE.KST.L01","view_id":"vendor","report_row_id":"TAX_AUTHORITY","weight":1},{"leg_id":"MAP.TAX.ACCRUE.KST.L01","view_id":"recurrence","report_row_id":"recurring","weight":1},{"leg_id":"MAP.TAX.ACCRUE.KST.L01","view_id":"commitment","report_row_id":"committed","weight":1},{"leg_id":"MAP.TAX.ACCRUE.KST.L01","view_id":"behaviour","report_row_id":"fixed","weight":1},{"leg_id":"MAP.TAX.ACCRUE.KST.L02","view_id":"statement","report_row_id":"BS.TAX_LIABILITIES","weight":1},{"leg_id":"MAP.TAX.ACCRUE.KST.L02","view_id":"nature","report_row_id":"tax_liabilities","weight":1},{"leg_id":"MAP.TAX.ACCRUE.KST.L02","view_id":"function","report_row_id":"balance_sheet","weight":1},{"leg_id":"MAP.TAX.ACCRUE.KST.L02","view_id":"cost_centre","report_row_id":"CORP","weight":1},{"leg_id":"MAP.TAX.ACCRUE.KST.L02","view_id":"vendor","report_row_id":"TAX_AUTHORITY","weight":1},{"leg_id":"MAP.TAX.ACCRUE.KST.L02","view_id":"recurrence","report_row_id":"not_applicable","weight":1},{"leg_id":"MAP.TAX.ACCRUE.KST.L02","view_id":"commitment","report_row_id":"not_applicable","weight":1},{"leg_id":"MAP.TAX.ACCRUE.KST.L02","view_id":"behaviour","report_row_id":"not_applicable","weight":1}]},{"mapping_id":"MAP.TAX.ACCRUE.KST.REVERSAL","source_row_id":"TAX.KST","posting_owner":"Tax","stream":"CORPORATE","cost_centre":"CORP","vendor_id":"TAX_AUTHORITY","tax_code":"NONE","cash_class":"noncash","classification":{"recurrence":"recurring","commitment":"committed","behaviour":"fixed"},"legs":[{"leg_id":"MAP.TAX.ACCRUE.KST.REVERSAL.L01","side":"credit","account_id":"GL.TAX.KST","amount_component":"expense"},{"leg_id":"MAP.TAX.ACCRUE.KST.REVERSAL.L02","side":"debit","account_id":"GL.TAX.K_LIAB","amount_component":"expense"}],"report_allocations":[{"leg_id":"MAP.TAX.ACCRUE.KST.REVERSAL.L01","view_id":"statement","report_row_id":"PNL.TAX","weight":1},{"leg_id":"MAP.TAX.ACCRUE.KST.REVERSAL.L01","view_id":"nature","report_row_id":"tax","weight":1},{"leg_id":"MAP.TAX.ACCRUE.KST.REVERSAL.L01","view_id":"function","report_row_id":"tax","weight":1},{"leg_id":"MAP.TAX.ACCRUE.KST.REVERSAL.L01","view_id":"cost_centre","report_row_id":"CORP","weight":1},{"leg_id":"MAP.TAX.ACCRUE.KST.REVERSAL.L01","view_id":"vendor","report_row_id":"TAX_AUTHORITY","weight":1},{"leg_id":"MAP.TAX.ACCRUE.KST.REVERSAL.L01","view_id":"recurrence","report_row_id":"recurring","weight":1},{"leg_id":"MAP.TAX.ACCRUE.KST.REVERSAL.L01","view_id":"commitment","report_row_id":"committed","weight":1},{"leg_id":"MAP.TAX.ACCRUE.KST.REVERSAL.L01","view_id":"behaviour","report_row_id":"fixed","weight":1},{"leg_id":"MAP.TAX.ACCRUE.KST.REVERSAL.L02","view_id":"statement","report_row_id":"BS.TAX_LIABILITIES","weight":1},{"leg_id":"MAP.TAX.ACCRUE.KST.REVERSAL.L02","view_id":"nature","report_row_id":"tax_liabilities","weight":1},{"leg_id":"MAP.TAX.ACCRUE.KST.REVERSAL.L02","view_id":"function","report_row_id":"balance_sheet","weight":1},{"leg_id":"MAP.TAX.ACCRUE.KST.REVERSAL.L02","view_id":"cost_centre","report_row_id":"CORP","weight":1},{"leg_id":"MAP.TAX.ACCRUE.KST.REVERSAL.L02","view_id":"vendor","report_row_id":"TAX_AUTHORITY","weight":1},{"leg_id":"MAP.TAX.ACCRUE.KST.REVERSAL.L02","view_id":"recurrence","report_row_id":"not_applicable","weight":1},{"leg_id":"MAP.TAX.ACCRUE.KST.REVERSAL.L02","view_id":"commitment","report_row_id":"not_applicable","weight":1},{"leg_id":"MAP.TAX.ACCRUE.KST.REVERSAL.L02","view_id":"behaviour","report_row_id":"not_applicable","weight":1}]},{"mapping_id":"MAP.TAX.SETTLE.KST.PAY","source_row_id":"TAX.BALANCE","posting_owner":"Tax","stream":"CORPORATE","cost_centre":"CORP","vendor_id":"TAX_AUTHORITY","tax_code":"NONE","cash_class":"operating","classification":{"recurrence":"not_applicable","commitment":"not_applicable","behaviour":"not_applicable"},"legs":[{"leg_id":"MAP.TAX.SETTLE.KST.PAY.L01","side":"debit","account_id":"GL.TAX.K_LIAB","amount_component":"payment"},{"leg_id":"MAP.TAX.SETTLE.KST.PAY.L02","side":"credit","account_id":"GL.CASH","amount_component":"payment"}],"report_allocations":[{"leg_id":"MAP.TAX.SETTLE.KST.PAY.L01","view_id":"statement","report_row_id":"BS.TAX_LIABILITIES","weight":1},{"leg_id":"MAP.TAX.SETTLE.KST.PAY.L01","view_id":"nature","report_row_id":"tax_liabilities","weight":1},{"leg_id":"MAP.TAX.SETTLE.KST.PAY.L01","view_id":"function","report_row_id":"balance_sheet","weight":1},{"leg_id":"MAP.TAX.SETTLE.KST.PAY.L01","view_id":"cost_centre","report_row_id":"CORP","weight":1},{"leg_id":"MAP.TAX.SETTLE.KST.PAY.L01","view_id":"vendor","report_row_id":"TAX_AUTHORITY","weight":1},{"leg_id":"MAP.TAX.SETTLE.KST.PAY.L01","view_id":"recurrence","report_row_id":"not_applicable","weight":1},{"leg_id":"MAP.TAX.SETTLE.KST.PAY.L01","view_id":"commitment","report_row_id":"not_applicable","weight":1},{"leg_id":"MAP.TAX.SETTLE.KST.PAY.L01","view_id":"behaviour","report_row_id":"not_applicable","weight":1},{"leg_id":"MAP.TAX.SETTLE.KST.PAY.L02","view_id":"statement","report_row_id":"BS.CASH","weight":1},{"leg_id":"MAP.TAX.SETTLE.KST.PAY.L02","view_id":"nature","report_row_id":"cash","weight":1},{"leg_id":"MAP.TAX.SETTLE.KST.PAY.L02","view_id":"function","report_row_id":"balance_sheet","weight":1},{"leg_id":"MAP.TAX.SETTLE.KST.PAY.L02","view_id":"cost_centre","report_row_id":"CORP","weight":1},{"leg_id":"MAP.TAX.SETTLE.KST.PAY.L02","view_id":"vendor","report_row_id":"TAX_AUTHORITY","weight":1},{"leg_id":"MAP.TAX.SETTLE.KST.PAY.L02","view_id":"recurrence","report_row_id":"not_applicable","weight":1},{"leg_id":"MAP.TAX.SETTLE.KST.PAY.L02","view_id":"commitment","report_row_id":"not_applicable","weight":1},{"leg_id":"MAP.TAX.SETTLE.KST.PAY.L02","view_id":"behaviour","report_row_id":"not_applicable","weight":1}]},{"mapping_id":"MAP.TAX.SETTLE.KST.ADVANCE","source_row_id":"TAX.BALANCE","posting_owner":"Tax","stream":"CORPORATE","cost_centre":"CORP","vendor_id":"TAX_AUTHORITY","tax_code":"NONE","cash_class":"operating","classification":{"recurrence":"not_applicable","commitment":"not_applicable","behaviour":"not_applicable"},"legs":[{"leg_id":"MAP.TAX.SETTLE.KST.ADVANCE.L01","side":"debit","account_id":"GL.TAX.K_ASSET","amount_component":"payment"},{"leg_id":"MAP.TAX.SETTLE.KST.ADVANCE.L02","side":"credit","account_id":"GL.CASH","amount_component":"payment"}],"report_allocations":[{"leg_id":"MAP.TAX.SETTLE.KST.ADVANCE.L01","view_id":"statement","report_row_id":"BS.TAX_ASSETS","weight":1},{"leg_id":"MAP.TAX.SETTLE.KST.ADVANCE.L01","view_id":"nature","report_row_id":"tax_assets","weight":1},{"leg_id":"MAP.TAX.SETTLE.KST.ADVANCE.L01","view_id":"function","report_row_id":"balance_sheet","weight":1},{"leg_id":"MAP.TAX.SETTLE.KST.ADVANCE.L01","view_id":"cost_centre","report_row_id":"CORP","weight":1},{"leg_id":"MAP.TAX.SETTLE.KST.ADVANCE.L01","view_id":"vendor","report_row_id":"TAX_AUTHORITY","weight":1},{"leg_id":"MAP.TAX.SETTLE.KST.ADVANCE.L01","view_id":"recurrence","report_row_id":"not_applicable","weight":1},{"leg_id":"MAP.TAX.SETTLE.KST.ADVANCE.L01","view_id":"commitment","report_row_id":"not_applicable","weight":1},{"leg_id":"MAP.TAX.SETTLE.KST.ADVANCE.L01","view_id":"behaviour","report_row_id":"not_applicable","weight":1},{"leg_id":"MAP.TAX.SETTLE.KST.ADVANCE.L02","view_id":"statement","report_row_id":"BS.CASH","weight":1},{"leg_id":"MAP.TAX.SETTLE.KST.ADVANCE.L02","view_id":"nature","report_row_id":"cash","weight":1},{"leg_id":"MAP.TAX.SETTLE.KST.ADVANCE.L02","view_id":"function","report_row_id":"balance_sheet","weight":1},{"leg_id":"MAP.TAX.SETTLE.KST.ADVANCE.L02","view_id":"cost_centre","report_row_id":"CORP","weight":1},{"leg_id":"MAP.TAX.SETTLE.KST.ADVANCE.L02","view_id":"vendor","report_row_id":"TAX_AUTHORITY","weight":1},{"leg_id":"MAP.TAX.SETTLE.KST.ADVANCE.L02","view_id":"recurrence","report_row_id":"not_applicable","weight":1},{"leg_id":"MAP.TAX.SETTLE.KST.ADVANCE.L02","view_id":"commitment","report_row_id":"not_applicable","weight":1},{"leg_id":"MAP.TAX.SETTLE.KST.ADVANCE.L02","view_id":"behaviour","report_row_id":"not_applicable","weight":1}]},{"mapping_id":"MAP.TAX.SETTLE.KST.REFUND","source_row_id":"TAX.BALANCE","posting_owner":"Tax","stream":"CORPORATE","cost_centre":"CORP","vendor_id":"TAX_AUTHORITY","tax_code":"NONE","cash_class":"operating","classification":{"recurrence":"not_applicable","commitment":"not_applicable","behaviour":"not_applicable"},"legs":[{"leg_id":"MAP.TAX.SETTLE.KST.REFUND.L01","side":"debit","account_id":"GL.CASH","amount_component":"refund"},{"leg_id":"MAP.TAX.SETTLE.KST.REFUND.L02","side":"credit","account_id":"GL.TAX.K_ASSET","amount_component":"refund"}],"report_allocations":[{"leg_id":"MAP.TAX.SETTLE.KST.REFUND.L01","view_id":"statement","report_row_id":"BS.CASH","weight":1},{"leg_id":"MAP.TAX.SETTLE.KST.REFUND.L01","view_id":"nature","report_row_id":"cash","weight":1},{"leg_id":"MAP.TAX.SETTLE.KST.REFUND.L01","view_id":"function","report_row_id":"balance_sheet","weight":1},{"leg_id":"MAP.TAX.SETTLE.KST.REFUND.L01","view_id":"cost_centre","report_row_id":"CORP","weight":1},{"leg_id":"MAP.TAX.SETTLE.KST.REFUND.L01","view_id":"vendor","report_row_id":"TAX_AUTHORITY","weight":1},{"leg_id":"MAP.TAX.SETTLE.KST.REFUND.L01","view_id":"recurrence","report_row_id":"not_applicable","weight":1},{"leg_id":"MAP.TAX.SETTLE.KST.REFUND.L01","view_id":"commitment","report_row_id":"not_applicable","weight":1},{"leg_id":"MAP.TAX.SETTLE.KST.REFUND.L01","view_id":"behaviour","report_row_id":"not_applicable","weight":1},{"leg_id":"MAP.TAX.SETTLE.KST.REFUND.L02","view_id":"statement","report_row_id":"BS.TAX_ASSETS","weight":1},{"leg_id":"MAP.TAX.SETTLE.KST.REFUND.L02","view_id":"nature","report_row_id":"tax_assets","weight":1},{"leg_id":"MAP.TAX.SETTLE.KST.REFUND.L02","view_id":"function","report_row_id":"balance_sheet","weight":1},{"leg_id":"MAP.TAX.SETTLE.KST.REFUND.L02","view_id":"cost_centre","report_row_id":"CORP","weight":1},{"leg_id":"MAP.TAX.SETTLE.KST.REFUND.L02","view_id":"vendor","report_row_id":"TAX_AUTHORITY","weight":1},{"leg_id":"MAP.TAX.SETTLE.KST.REFUND.L02","view_id":"recurrence","report_row_id":"not_applicable","weight":1},{"leg_id":"MAP.TAX.SETTLE.KST.REFUND.L02","view_id":"commitment","report_row_id":"not_applicable","weight":1},{"leg_id":"MAP.TAX.SETTLE.KST.REFUND.L02","view_id":"behaviour","report_row_id":"not_applicable","weight":1}]},{"mapping_id":"MAP.TAX.SETTLE.KST.OFFSET","source_row_id":"TAX.BALANCE","posting_owner":"Tax","stream":"CORPORATE","cost_centre":"CORP","vendor_id":"TAX_AUTHORITY","tax_code":"NONE","cash_class":"noncash","classification":{"recurrence":"not_applicable","commitment":"not_applicable","behaviour":"not_applicable"},"legs":[{"leg_id":"MAP.TAX.SETTLE.KST.OFFSET.L01","side":"debit","account_id":"GL.TAX.K_LIAB","amount_component":"offset"},{"leg_id":"MAP.TAX.SETTLE.KST.OFFSET.L02","side":"credit","account_id":"GL.TAX.K_ASSET","amount_component":"offset"}],"report_allocations":[{"leg_id":"MAP.TAX.SETTLE.KST.OFFSET.L01","view_id":"statement","report_row_id":"BS.TAX_LIABILITIES","weight":1},{"leg_id":"MAP.TAX.SETTLE.KST.OFFSET.L01","view_id":"nature","report_row_id":"tax_liabilities","weight":1},{"leg_id":"MAP.TAX.SETTLE.KST.OFFSET.L01","view_id":"function","report_row_id":"balance_sheet","weight":1},{"leg_id":"MAP.TAX.SETTLE.KST.OFFSET.L01","view_id":"cost_centre","report_row_id":"CORP","weight":1},{"leg_id":"MAP.TAX.SETTLE.KST.OFFSET.L01","view_id":"vendor","report_row_id":"TAX_AUTHORITY","weight":1},{"leg_id":"MAP.TAX.SETTLE.KST.OFFSET.L01","view_id":"recurrence","report_row_id":"not_applicable","weight":1},{"leg_id":"MAP.TAX.SETTLE.KST.OFFSET.L01","view_id":"commitment","report_row_id":"not_applicable","weight":1},{"leg_id":"MAP.TAX.SETTLE.KST.OFFSET.L01","view_id":"behaviour","report_row_id":"not_applicable","weight":1},{"leg_id":"MAP.TAX.SETTLE.KST.OFFSET.L02","view_id":"statement","report_row_id":"BS.TAX_ASSETS","weight":1},{"leg_id":"MAP.TAX.SETTLE.KST.OFFSET.L02","view_id":"nature","report_row_id":"tax_assets","weight":1},{"leg_id":"MAP.TAX.SETTLE.KST.OFFSET.L02","view_id":"function","report_row_id":"balance_sheet","weight":1},{"leg_id":"MAP.TAX.SETTLE.KST.OFFSET.L02","view_id":"cost_centre","report_row_id":"CORP","weight":1},{"leg_id":"MAP.TAX.SETTLE.KST.OFFSET.L02","view_id":"vendor","report_row_id":"TAX_AUTHORITY","weight":1},{"leg_id":"MAP.TAX.SETTLE.KST.OFFSET.L02","view_id":"recurrence","report_row_id":"not_applicable","weight":1},{"leg_id":"MAP.TAX.SETTLE.KST.OFFSET.L02","view_id":"commitment","report_row_id":"not_applicable","weight":1},{"leg_id":"MAP.TAX.SETTLE.KST.OFFSET.L02","view_id":"behaviour","report_row_id":"not_applicable","weight":1}]},{"mapping_id":"MAP.TAX.ACCRUE.SOLI","source_row_id":"TAX.SOLI","posting_owner":"Tax","stream":"CORPORATE","cost_centre":"CORP","vendor_id":"TAX_AUTHORITY","tax_code":"NONE","cash_class":"noncash","classification":{"recurrence":"recurring","commitment":"committed","behaviour":"fixed"},"legs":[{"leg_id":"MAP.TAX.ACCRUE.SOLI.L01","side":"debit","account_id":"GL.TAX.SOLI","amount_component":"expense"},{"leg_id":"MAP.TAX.ACCRUE.SOLI.L02","side":"credit","account_id":"GL.TAX.S_LIAB","amount_component":"expense"}],"report_allocations":[{"leg_id":"MAP.TAX.ACCRUE.SOLI.L01","view_id":"statement","report_row_id":"PNL.TAX","weight":1},{"leg_id":"MAP.TAX.ACCRUE.SOLI.L01","view_id":"nature","report_row_id":"tax","weight":1},{"leg_id":"MAP.TAX.ACCRUE.SOLI.L01","view_id":"function","report_row_id":"tax","weight":1},{"leg_id":"MAP.TAX.ACCRUE.SOLI.L01","view_id":"cost_centre","report_row_id":"CORP","weight":1},{"leg_id":"MAP.TAX.ACCRUE.SOLI.L01","view_id":"vendor","report_row_id":"TAX_AUTHORITY","weight":1},{"leg_id":"MAP.TAX.ACCRUE.SOLI.L01","view_id":"recurrence","report_row_id":"recurring","weight":1},{"leg_id":"MAP.TAX.ACCRUE.SOLI.L01","view_id":"commitment","report_row_id":"committed","weight":1},{"leg_id":"MAP.TAX.ACCRUE.SOLI.L01","view_id":"behaviour","report_row_id":"fixed","weight":1},{"leg_id":"MAP.TAX.ACCRUE.SOLI.L02","view_id":"statement","report_row_id":"BS.TAX_LIABILITIES","weight":1},{"leg_id":"MAP.TAX.ACCRUE.SOLI.L02","view_id":"nature","report_row_id":"tax_liabilities","weight":1},{"leg_id":"MAP.TAX.ACCRUE.SOLI.L02","view_id":"function","report_row_id":"balance_sheet","weight":1},{"leg_id":"MAP.TAX.ACCRUE.SOLI.L02","view_id":"cost_centre","report_row_id":"CORP","weight":1},{"leg_id":"MAP.TAX.ACCRUE.SOLI.L02","view_id":"vendor","report_row_id":"TAX_AUTHORITY","weight":1},{"leg_id":"MAP.TAX.ACCRUE.SOLI.L02","view_id":"recurrence","report_row_id":"not_applicable","weight":1},{"leg_id":"MAP.TAX.ACCRUE.SOLI.L02","view_id":"commitment","report_row_id":"not_applicable","weight":1},{"leg_id":"MAP.TAX.ACCRUE.SOLI.L02","view_id":"behaviour","report_row_id":"not_applicable","weight":1}]},{"mapping_id":"MAP.TAX.ACCRUE.SOLI.REVERSAL","source_row_id":"TAX.SOLI","posting_owner":"Tax","stream":"CORPORATE","cost_centre":"CORP","vendor_id":"TAX_AUTHORITY","tax_code":"NONE","cash_class":"noncash","classification":{"recurrence":"recurring","commitment":"committed","behaviour":"fixed"},"legs":[{"leg_id":"MAP.TAX.ACCRUE.SOLI.REVERSAL.L01","side":"credit","account_id":"GL.TAX.SOLI","amount_component":"expense"},{"leg_id":"MAP.TAX.ACCRUE.SOLI.REVERSAL.L02","side":"debit","account_id":"GL.TAX.S_LIAB","amount_component":"expense"}],"report_allocations":[{"leg_id":"MAP.TAX.ACCRUE.SOLI.REVERSAL.L01","view_id":"statement","report_row_id":"PNL.TAX","weight":1},{"leg_id":"MAP.TAX.ACCRUE.SOLI.REVERSAL.L01","view_id":"nature","report_row_id":"tax","weight":1},{"leg_id":"MAP.TAX.ACCRUE.SOLI.REVERSAL.L01","view_id":"function","report_row_id":"tax","weight":1},{"leg_id":"MAP.TAX.ACCRUE.SOLI.REVERSAL.L01","view_id":"cost_centre","report_row_id":"CORP","weight":1},{"leg_id":"MAP.TAX.ACCRUE.SOLI.REVERSAL.L01","view_id":"vendor","report_row_id":"TAX_AUTHORITY","weight":1},{"leg_id":"MAP.TAX.ACCRUE.SOLI.REVERSAL.L01","view_id":"recurrence","report_row_id":"recurring","weight":1},{"leg_id":"MAP.TAX.ACCRUE.SOLI.REVERSAL.L01","view_id":"commitment","report_row_id":"committed","weight":1},{"leg_id":"MAP.TAX.ACCRUE.SOLI.REVERSAL.L01","view_id":"behaviour","report_row_id":"fixed","weight":1},{"leg_id":"MAP.TAX.ACCRUE.SOLI.REVERSAL.L02","view_id":"statement","report_row_id":"BS.TAX_LIABILITIES","weight":1},{"leg_id":"MAP.TAX.ACCRUE.SOLI.REVERSAL.L02","view_id":"nature","report_row_id":"tax_liabilities","weight":1},{"leg_id":"MAP.TAX.ACCRUE.SOLI.REVERSAL.L02","view_id":"function","report_row_id":"balance_sheet","weight":1},{"leg_id":"MAP.TAX.ACCRUE.SOLI.REVERSAL.L02","view_id":"cost_centre","report_row_id":"CORP","weight":1},{"leg_id":"MAP.TAX.ACCRUE.SOLI.REVERSAL.L02","view_id":"vendor","report_row_id":"TAX_AUTHORITY","weight":1},{"leg_id":"MAP.TAX.ACCRUE.SOLI.REVERSAL.L02","view_id":"recurrence","report_row_id":"not_applicable","weight":1},{"leg_id":"MAP.TAX.ACCRUE.SOLI.REVERSAL.L02","view_id":"commitment","report_row_id":"not_applicable","weight":1},{"leg_id":"MAP.TAX.ACCRUE.SOLI.REVERSAL.L02","view_id":"behaviour","report_row_id":"not_applicable","weight":1}]},{"mapping_id":"MAP.TAX.SETTLE.SOLI.PAY","source_row_id":"TAX.BALANCE","posting_owner":"Tax","stream":"CORPORATE","cost_centre":"CORP","vendor_id":"TAX_AUTHORITY","tax_code":"NONE","cash_class":"operating","classification":{"recurrence":"not_applicable","commitment":"not_applicable","behaviour":"not_applicable"},"legs":[{"leg_id":"MAP.TAX.SETTLE.SOLI.PAY.L01","side":"debit","account_id":"GL.TAX.S_LIAB","amount_component":"payment"},{"leg_id":"MAP.TAX.SETTLE.SOLI.PAY.L02","side":"credit","account_id":"GL.CASH","amount_component":"payment"}],"report_allocations":[{"leg_id":"MAP.TAX.SETTLE.SOLI.PAY.L01","view_id":"statement","report_row_id":"BS.TAX_LIABILITIES","weight":1},{"leg_id":"MAP.TAX.SETTLE.SOLI.PAY.L01","view_id":"nature","report_row_id":"tax_liabilities","weight":1},{"leg_id":"MAP.TAX.SETTLE.SOLI.PAY.L01","view_id":"function","report_row_id":"balance_sheet","weight":1},{"leg_id":"MAP.TAX.SETTLE.SOLI.PAY.L01","view_id":"cost_centre","report_row_id":"CORP","weight":1},{"leg_id":"MAP.TAX.SETTLE.SOLI.PAY.L01","view_id":"vendor","report_row_id":"TAX_AUTHORITY","weight":1},{"leg_id":"MAP.TAX.SETTLE.SOLI.PAY.L01","view_id":"recurrence","report_row_id":"not_applicable","weight":1},{"leg_id":"MAP.TAX.SETTLE.SOLI.PAY.L01","view_id":"commitment","report_row_id":"not_applicable","weight":1},{"leg_id":"MAP.TAX.SETTLE.SOLI.PAY.L01","view_id":"behaviour","report_row_id":"not_applicable","weight":1},{"leg_id":"MAP.TAX.SETTLE.SOLI.PAY.L02","view_id":"statement","report_row_id":"BS.CASH","weight":1},{"leg_id":"MAP.TAX.SETTLE.SOLI.PAY.L02","view_id":"nature","report_row_id":"cash","weight":1},{"leg_id":"MAP.TAX.SETTLE.SOLI.PAY.L02","view_id":"function","report_row_id":"balance_sheet","weight":1},{"leg_id":"MAP.TAX.SETTLE.SOLI.PAY.L02","view_id":"cost_centre","report_row_id":"CORP","weight":1},{"leg_id":"MAP.TAX.SETTLE.SOLI.PAY.L02","view_id":"vendor","report_row_id":"TAX_AUTHORITY","weight":1},{"leg_id":"MAP.TAX.SETTLE.SOLI.PAY.L02","view_id":"recurrence","report_row_id":"not_applicable","weight":1},{"leg_id":"MAP.TAX.SETTLE.SOLI.PAY.L02","view_id":"commitment","report_row_id":"not_applicable","weight":1},{"leg_id":"MAP.TAX.SETTLE.SOLI.PAY.L02","view_id":"behaviour","report_row_id":"not_applicable","weight":1}]},{"mapping_id":"MAP.TAX.SETTLE.SOLI.ADVANCE","source_row_id":"TAX.BALANCE","posting_owner":"Tax","stream":"CORPORATE","cost_centre":"CORP","vendor_id":"TAX_AUTHORITY","tax_code":"NONE","cash_class":"operating","classification":{"recurrence":"not_applicable","commitment":"not_applicable","behaviour":"not_applicable"},"legs":[{"leg_id":"MAP.TAX.SETTLE.SOLI.ADVANCE.L01","side":"debit","account_id":"GL.TAX.S_ASSET","amount_component":"payment"},{"leg_id":"MAP.TAX.SETTLE.SOLI.ADVANCE.L02","side":"credit","account_id":"GL.CASH","amount_component":"payment"}],"report_allocations":[{"leg_id":"MAP.TAX.SETTLE.SOLI.ADVANCE.L01","view_id":"statement","report_row_id":"BS.TAX_ASSETS","weight":1},{"leg_id":"MAP.TAX.SETTLE.SOLI.ADVANCE.L01","view_id":"nature","report_row_id":"tax_assets","weight":1},{"leg_id":"MAP.TAX.SETTLE.SOLI.ADVANCE.L01","view_id":"function","report_row_id":"balance_sheet","weight":1},{"leg_id":"MAP.TAX.SETTLE.SOLI.ADVANCE.L01","view_id":"cost_centre","report_row_id":"CORP","weight":1},{"leg_id":"MAP.TAX.SETTLE.SOLI.ADVANCE.L01","view_id":"vendor","report_row_id":"TAX_AUTHORITY","weight":1},{"leg_id":"MAP.TAX.SETTLE.SOLI.ADVANCE.L01","view_id":"recurrence","report_row_id":"not_applicable","weight":1},{"leg_id":"MAP.TAX.SETTLE.SOLI.ADVANCE.L01","view_id":"commitment","report_row_id":"not_applicable","weight":1},{"leg_id":"MAP.TAX.SETTLE.SOLI.ADVANCE.L01","view_id":"behaviour","report_row_id":"not_applicable","weight":1},{"leg_id":"MAP.TAX.SETTLE.SOLI.ADVANCE.L02","view_id":"statement","report_row_id":"BS.CASH","weight":1},{"leg_id":"MAP.TAX.SETTLE.SOLI.ADVANCE.L02","view_id":"nature","report_row_id":"cash","weight":1},{"leg_id":"MAP.TAX.SETTLE.SOLI.ADVANCE.L02","view_id":"function","report_row_id":"balance_sheet","weight":1},{"leg_id":"MAP.TAX.SETTLE.SOLI.ADVANCE.L02","view_id":"cost_centre","report_row_id":"CORP","weight":1},{"leg_id":"MAP.TAX.SETTLE.SOLI.ADVANCE.L02","view_id":"vendor","report_row_id":"TAX_AUTHORITY","weight":1},{"leg_id":"MAP.TAX.SETTLE.SOLI.ADVANCE.L02","view_id":"recurrence","report_row_id":"not_applicable","weight":1},{"leg_id":"MAP.TAX.SETTLE.SOLI.ADVANCE.L02","view_id":"commitment","report_row_id":"not_applicable","weight":1},{"leg_id":"MAP.TAX.SETTLE.SOLI.ADVANCE.L02","view_id":"behaviour","report_row_id":"not_applicable","weight":1}]},{"mapping_id":"MAP.TAX.SETTLE.SOLI.REFUND","source_row_id":"TAX.BALANCE","posting_owner":"Tax","stream":"CORPORATE","cost_centre":"CORP","vendor_id":"TAX_AUTHORITY","tax_code":"NONE","cash_class":"operating","classification":{"recurrence":"not_applicable","commitment":"not_applicable","behaviour":"not_applicable"},"legs":[{"leg_id":"MAP.TAX.SETTLE.SOLI.REFUND.L01","side":"debit","account_id":"GL.CASH","amount_component":"refund"},{"leg_id":"MAP.TAX.SETTLE.SOLI.REFUND.L02","side":"credit","account_id":"GL.TAX.S_ASSET","amount_component":"refund"}],"report_allocations":[{"leg_id":"MAP.TAX.SETTLE.SOLI.REFUND.L01","view_id":"statement","report_row_id":"BS.CASH","weight":1},{"leg_id":"MAP.TAX.SETTLE.SOLI.REFUND.L01","view_id":"nature","report_row_id":"cash","weight":1},{"leg_id":"MAP.TAX.SETTLE.SOLI.REFUND.L01","view_id":"function","report_row_id":"balance_sheet","weight":1},{"leg_id":"MAP.TAX.SETTLE.SOLI.REFUND.L01","view_id":"cost_centre","report_row_id":"CORP","weight":1},{"leg_id":"MAP.TAX.SETTLE.SOLI.REFUND.L01","view_id":"vendor","report_row_id":"TAX_AUTHORITY","weight":1},{"leg_id":"MAP.TAX.SETTLE.SOLI.REFUND.L01","view_id":"recurrence","report_row_id":"not_applicable","weight":1},{"leg_id":"MAP.TAX.SETTLE.SOLI.REFUND.L01","view_id":"commitment","report_row_id":"not_applicable","weight":1},{"leg_id":"MAP.TAX.SETTLE.SOLI.REFUND.L01","view_id":"behaviour","report_row_id":"not_applicable","weight":1},{"leg_id":"MAP.TAX.SETTLE.SOLI.REFUND.L02","view_id":"statement","report_row_id":"BS.TAX_ASSETS","weight":1},{"leg_id":"MAP.TAX.SETTLE.SOLI.REFUND.L02","view_id":"nature","report_row_id":"tax_assets","weight":1},{"leg_id":"MAP.TAX.SETTLE.SOLI.REFUND.L02","view_id":"function","report_row_id":"balance_sheet","weight":1},{"leg_id":"MAP.TAX.SETTLE.SOLI.REFUND.L02","view_id":"cost_centre","report_row_id":"CORP","weight":1},{"leg_id":"MAP.TAX.SETTLE.SOLI.REFUND.L02","view_id":"vendor","report_row_id":"TAX_AUTHORITY","weight":1},{"leg_id":"MAP.TAX.SETTLE.SOLI.REFUND.L02","view_id":"recurrence","report_row_id":"not_applicable","weight":1},{"leg_id":"MAP.TAX.SETTLE.SOLI.REFUND.L02","view_id":"commitment","report_row_id":"not_applicable","weight":1},{"leg_id":"MAP.TAX.SETTLE.SOLI.REFUND.L02","view_id":"behaviour","report_row_id":"not_applicable","weight":1}]},{"mapping_id":"MAP.TAX.SETTLE.SOLI.OFFSET","source_row_id":"TAX.BALANCE","posting_owner":"Tax","stream":"CORPORATE","cost_centre":"CORP","vendor_id":"TAX_AUTHORITY","tax_code":"NONE","cash_class":"noncash","classification":{"recurrence":"not_applicable","commitment":"not_applicable","behaviour":"not_applicable"},"legs":[{"leg_id":"MAP.TAX.SETTLE.SOLI.OFFSET.L01","side":"debit","account_id":"GL.TAX.S_LIAB","amount_component":"offset"},{"leg_id":"MAP.TAX.SETTLE.SOLI.OFFSET.L02","side":"credit","account_id":"GL.TAX.S_ASSET","amount_component":"offset"}],"report_allocations":[{"leg_id":"MAP.TAX.SETTLE.SOLI.OFFSET.L01","view_id":"statement","report_row_id":"BS.TAX_LIABILITIES","weight":1},{"leg_id":"MAP.TAX.SETTLE.SOLI.OFFSET.L01","view_id":"nature","report_row_id":"tax_liabilities","weight":1},{"leg_id":"MAP.TAX.SETTLE.SOLI.OFFSET.L01","view_id":"function","report_row_id":"balance_sheet","weight":1},{"leg_id":"MAP.TAX.SETTLE.SOLI.OFFSET.L01","view_id":"cost_centre","report_row_id":"CORP","weight":1},{"leg_id":"MAP.TAX.SETTLE.SOLI.OFFSET.L01","view_id":"vendor","report_row_id":"TAX_AUTHORITY","weight":1},{"leg_id":"MAP.TAX.SETTLE.SOLI.OFFSET.L01","view_id":"recurrence","report_row_id":"not_applicable","weight":1},{"leg_id":"MAP.TAX.SETTLE.SOLI.OFFSET.L01","view_id":"commitment","report_row_id":"not_applicable","weight":1},{"leg_id":"MAP.TAX.SETTLE.SOLI.OFFSET.L01","view_id":"behaviour","report_row_id":"not_applicable","weight":1},{"leg_id":"MAP.TAX.SETTLE.SOLI.OFFSET.L02","view_id":"statement","report_row_id":"BS.TAX_ASSETS","weight":1},{"leg_id":"MAP.TAX.SETTLE.SOLI.OFFSET.L02","view_id":"nature","report_row_id":"tax_assets","weight":1},{"leg_id":"MAP.TAX.SETTLE.SOLI.OFFSET.L02","view_id":"function","report_row_id":"balance_sheet","weight":1},{"leg_id":"MAP.TAX.SETTLE.SOLI.OFFSET.L02","view_id":"cost_centre","report_row_id":"CORP","weight":1},{"leg_id":"MAP.TAX.SETTLE.SOLI.OFFSET.L02","view_id":"vendor","report_row_id":"TAX_AUTHORITY","weight":1},{"leg_id":"MAP.TAX.SETTLE.SOLI.OFFSET.L02","view_id":"recurrence","report_row_id":"not_applicable","weight":1},{"leg_id":"MAP.TAX.SETTLE.SOLI.OFFSET.L02","view_id":"commitment","report_row_id":"not_applicable","weight":1},{"leg_id":"MAP.TAX.SETTLE.SOLI.OFFSET.L02","view_id":"behaviour","report_row_id":"not_applicable","weight":1}]},{"mapping_id":"MAP.TAX.ACCRUE.GEWST","source_row_id":"TAX.GEWST","posting_owner":"Tax","stream":"CORPORATE","cost_centre":"CORP","vendor_id":"TAX_AUTHORITY","tax_code":"NONE","cash_class":"noncash","classification":{"recurrence":"recurring","commitment":"committed","behaviour":"fixed"},"legs":[{"leg_id":"MAP.TAX.ACCRUE.GEWST.L01","side":"debit","account_id":"GL.TAX.GEWST","amount_component":"expense"},{"leg_id":"MAP.TAX.ACCRUE.GEWST.L02","side":"credit","account_id":"GL.TAX.G_LIAB","amount_component":"expense"}],"report_allocations":[{"leg_id":"MAP.TAX.ACCRUE.GEWST.L01","view_id":"statement","report_row_id":"PNL.TAX","weight":1},{"leg_id":"MAP.TAX.ACCRUE.GEWST.L01","view_id":"nature","report_row_id":"tax","weight":1},{"leg_id":"MAP.TAX.ACCRUE.GEWST.L01","view_id":"function","report_row_id":"tax","weight":1},{"leg_id":"MAP.TAX.ACCRUE.GEWST.L01","view_id":"cost_centre","report_row_id":"CORP","weight":1},{"leg_id":"MAP.TAX.ACCRUE.GEWST.L01","view_id":"vendor","report_row_id":"TAX_AUTHORITY","weight":1},{"leg_id":"MAP.TAX.ACCRUE.GEWST.L01","view_id":"recurrence","report_row_id":"recurring","weight":1},{"leg_id":"MAP.TAX.ACCRUE.GEWST.L01","view_id":"commitment","report_row_id":"committed","weight":1},{"leg_id":"MAP.TAX.ACCRUE.GEWST.L01","view_id":"behaviour","report_row_id":"fixed","weight":1},{"leg_id":"MAP.TAX.ACCRUE.GEWST.L02","view_id":"statement","report_row_id":"BS.TAX_LIABILITIES","weight":1},{"leg_id":"MAP.TAX.ACCRUE.GEWST.L02","view_id":"nature","report_row_id":"tax_liabilities","weight":1},{"leg_id":"MAP.TAX.ACCRUE.GEWST.L02","view_id":"function","report_row_id":"balance_sheet","weight":1},{"leg_id":"MAP.TAX.ACCRUE.GEWST.L02","view_id":"cost_centre","report_row_id":"CORP","weight":1},{"leg_id":"MAP.TAX.ACCRUE.GEWST.L02","view_id":"vendor","report_row_id":"TAX_AUTHORITY","weight":1},{"leg_id":"MAP.TAX.ACCRUE.GEWST.L02","view_id":"recurrence","report_row_id":"not_applicable","weight":1},{"leg_id":"MAP.TAX.ACCRUE.GEWST.L02","view_id":"commitment","report_row_id":"not_applicable","weight":1},{"leg_id":"MAP.TAX.ACCRUE.GEWST.L02","view_id":"behaviour","report_row_id":"not_applicable","weight":1}]},{"mapping_id":"MAP.TAX.ACCRUE.GEWST.REVERSAL","source_row_id":"TAX.GEWST","posting_owner":"Tax","stream":"CORPORATE","cost_centre":"CORP","vendor_id":"TAX_AUTHORITY","tax_code":"NONE","cash_class":"noncash","classification":{"recurrence":"recurring","commitment":"committed","behaviour":"fixed"},"legs":[{"leg_id":"MAP.TAX.ACCRUE.GEWST.REVERSAL.L01","side":"credit","account_id":"GL.TAX.GEWST","amount_component":"expense"},{"leg_id":"MAP.TAX.ACCRUE.GEWST.REVERSAL.L02","side":"debit","account_id":"GL.TAX.G_LIAB","amount_component":"expense"}],"report_allocations":[{"leg_id":"MAP.TAX.ACCRUE.GEWST.REVERSAL.L01","view_id":"statement","report_row_id":"PNL.TAX","weight":1},{"leg_id":"MAP.TAX.ACCRUE.GEWST.REVERSAL.L01","view_id":"nature","report_row_id":"tax","weight":1},{"leg_id":"MAP.TAX.ACCRUE.GEWST.REVERSAL.L01","view_id":"function","report_row_id":"tax","weight":1},{"leg_id":"MAP.TAX.ACCRUE.GEWST.REVERSAL.L01","view_id":"cost_centre","report_row_id":"CORP","weight":1},{"leg_id":"MAP.TAX.ACCRUE.GEWST.REVERSAL.L01","view_id":"vendor","report_row_id":"TAX_AUTHORITY","weight":1},{"leg_id":"MAP.TAX.ACCRUE.GEWST.REVERSAL.L01","view_id":"recurrence","report_row_id":"recurring","weight":1},{"leg_id":"MAP.TAX.ACCRUE.GEWST.REVERSAL.L01","view_id":"commitment","report_row_id":"committed","weight":1},{"leg_id":"MAP.TAX.ACCRUE.GEWST.REVERSAL.L01","view_id":"behaviour","report_row_id":"fixed","weight":1},{"leg_id":"MAP.TAX.ACCRUE.GEWST.REVERSAL.L02","view_id":"statement","report_row_id":"BS.TAX_LIABILITIES","weight":1},{"leg_id":"MAP.TAX.ACCRUE.GEWST.REVERSAL.L02","view_id":"nature","report_row_id":"tax_liabilities","weight":1},{"leg_id":"MAP.TAX.ACCRUE.GEWST.REVERSAL.L02","view_id":"function","report_row_id":"balance_sheet","weight":1},{"leg_id":"MAP.TAX.ACCRUE.GEWST.REVERSAL.L02","view_id":"cost_centre","report_row_id":"CORP","weight":1},{"leg_id":"MAP.TAX.ACCRUE.GEWST.REVERSAL.L02","view_id":"vendor","report_row_id":"TAX_AUTHORITY","weight":1},{"leg_id":"MAP.TAX.ACCRUE.GEWST.REVERSAL.L02","view_id":"recurrence","report_row_id":"not_applicable","weight":1},{"leg_id":"MAP.TAX.ACCRUE.GEWST.REVERSAL.L02","view_id":"commitment","report_row_id":"not_applicable","weight":1},{"leg_id":"MAP.TAX.ACCRUE.GEWST.REVERSAL.L02","view_id":"behaviour","report_row_id":"not_applicable","weight":1}]},{"mapping_id":"MAP.TAX.SETTLE.GEWST.PAY","source_row_id":"TAX.BALANCE","posting_owner":"Tax","stream":"CORPORATE","cost_centre":"CORP","vendor_id":"TAX_AUTHORITY","tax_code":"NONE","cash_class":"operating","classification":{"recurrence":"not_applicable","commitment":"not_applicable","behaviour":"not_applicable"},"legs":[{"leg_id":"MAP.TAX.SETTLE.GEWST.PAY.L01","side":"debit","account_id":"GL.TAX.G_LIAB","amount_component":"payment"},{"leg_id":"MAP.TAX.SETTLE.GEWST.PAY.L02","side":"credit","account_id":"GL.CASH","amount_component":"payment"}],"report_allocations":[{"leg_id":"MAP.TAX.SETTLE.GEWST.PAY.L01","view_id":"statement","report_row_id":"BS.TAX_LIABILITIES","weight":1},{"leg_id":"MAP.TAX.SETTLE.GEWST.PAY.L01","view_id":"nature","report_row_id":"tax_liabilities","weight":1},{"leg_id":"MAP.TAX.SETTLE.GEWST.PAY.L01","view_id":"function","report_row_id":"balance_sheet","weight":1},{"leg_id":"MAP.TAX.SETTLE.GEWST.PAY.L01","view_id":"cost_centre","report_row_id":"CORP","weight":1},{"leg_id":"MAP.TAX.SETTLE.GEWST.PAY.L01","view_id":"vendor","report_row_id":"TAX_AUTHORITY","weight":1},{"leg_id":"MAP.TAX.SETTLE.GEWST.PAY.L01","view_id":"recurrence","report_row_id":"not_applicable","weight":1},{"leg_id":"MAP.TAX.SETTLE.GEWST.PAY.L01","view_id":"commitment","report_row_id":"not_applicable","weight":1},{"leg_id":"MAP.TAX.SETTLE.GEWST.PAY.L01","view_id":"behaviour","report_row_id":"not_applicable","weight":1},{"leg_id":"MAP.TAX.SETTLE.GEWST.PAY.L02","view_id":"statement","report_row_id":"BS.CASH","weight":1},{"leg_id":"MAP.TAX.SETTLE.GEWST.PAY.L02","view_id":"nature","report_row_id":"cash","weight":1},{"leg_id":"MAP.TAX.SETTLE.GEWST.PAY.L02","view_id":"function","report_row_id":"balance_sheet","weight":1},{"leg_id":"MAP.TAX.SETTLE.GEWST.PAY.L02","view_id":"cost_centre","report_row_id":"CORP","weight":1},{"leg_id":"MAP.TAX.SETTLE.GEWST.PAY.L02","view_id":"vendor","report_row_id":"TAX_AUTHORITY","weight":1},{"leg_id":"MAP.TAX.SETTLE.GEWST.PAY.L02","view_id":"recurrence","report_row_id":"not_applicable","weight":1},{"leg_id":"MAP.TAX.SETTLE.GEWST.PAY.L02","view_id":"commitment","report_row_id":"not_applicable","weight":1},{"leg_id":"MAP.TAX.SETTLE.GEWST.PAY.L02","view_id":"behaviour","report_row_id":"not_applicable","weight":1}]},{"mapping_id":"MAP.TAX.SETTLE.GEWST.ADVANCE","source_row_id":"TAX.BALANCE","posting_owner":"Tax","stream":"CORPORATE","cost_centre":"CORP","vendor_id":"TAX_AUTHORITY","tax_code":"NONE","cash_class":"operating","classification":{"recurrence":"not_applicable","commitment":"not_applicable","behaviour":"not_applicable"},"legs":[{"leg_id":"MAP.TAX.SETTLE.GEWST.ADVANCE.L01","side":"debit","account_id":"GL.TAX.G_ASSET","amount_component":"payment"},{"leg_id":"MAP.TAX.SETTLE.GEWST.ADVANCE.L02","side":"credit","account_id":"GL.CASH","amount_component":"payment"}],"report_allocations":[{"leg_id":"MAP.TAX.SETTLE.GEWST.ADVANCE.L01","view_id":"statement","report_row_id":"BS.TAX_ASSETS","weight":1},{"leg_id":"MAP.TAX.SETTLE.GEWST.ADVANCE.L01","view_id":"nature","report_row_id":"tax_assets","weight":1},{"leg_id":"MAP.TAX.SETTLE.GEWST.ADVANCE.L01","view_id":"function","report_row_id":"balance_sheet","weight":1},{"leg_id":"MAP.TAX.SETTLE.GEWST.ADVANCE.L01","view_id":"cost_centre","report_row_id":"CORP","weight":1},{"leg_id":"MAP.TAX.SETTLE.GEWST.ADVANCE.L01","view_id":"vendor","report_row_id":"TAX_AUTHORITY","weight":1},{"leg_id":"MAP.TAX.SETTLE.GEWST.ADVANCE.L01","view_id":"recurrence","report_row_id":"not_applicable","weight":1},{"leg_id":"MAP.TAX.SETTLE.GEWST.ADVANCE.L01","view_id":"commitment","report_row_id":"not_applicable","weight":1},{"leg_id":"MAP.TAX.SETTLE.GEWST.ADVANCE.L01","view_id":"behaviour","report_row_id":"not_applicable","weight":1},{"leg_id":"MAP.TAX.SETTLE.GEWST.ADVANCE.L02","view_id":"statement","report_row_id":"BS.CASH","weight":1},{"leg_id":"MAP.TAX.SETTLE.GEWST.ADVANCE.L02","view_id":"nature","report_row_id":"cash","weight":1},{"leg_id":"MAP.TAX.SETTLE.GEWST.ADVANCE.L02","view_id":"function","report_row_id":"balance_sheet","weight":1},{"leg_id":"MAP.TAX.SETTLE.GEWST.ADVANCE.L02","view_id":"cost_centre","report_row_id":"CORP","weight":1},{"leg_id":"MAP.TAX.SETTLE.GEWST.ADVANCE.L02","view_id":"vendor","report_row_id":"TAX_AUTHORITY","weight":1},{"leg_id":"MAP.TAX.SETTLE.GEWST.ADVANCE.L02","view_id":"recurrence","report_row_id":"not_applicable","weight":1},{"leg_id":"MAP.TAX.SETTLE.GEWST.ADVANCE.L02","view_id":"commitment","report_row_id":"not_applicable","weight":1},{"leg_id":"MAP.TAX.SETTLE.GEWST.ADVANCE.L02","view_id":"behaviour","report_row_id":"not_applicable","weight":1}]},{"mapping_id":"MAP.TAX.SETTLE.GEWST.REFUND","source_row_id":"TAX.BALANCE","posting_owner":"Tax","stream":"CORPORATE","cost_centre":"CORP","vendor_id":"TAX_AUTHORITY","tax_code":"NONE","cash_class":"operating","classification":{"recurrence":"not_applicable","commitment":"not_applicable","behaviour":"not_applicable"},"legs":[{"leg_id":"MAP.TAX.SETTLE.GEWST.REFUND.L01","side":"debit","account_id":"GL.CASH","amount_component":"refund"},{"leg_id":"MAP.TAX.SETTLE.GEWST.REFUND.L02","side":"credit","account_id":"GL.TAX.G_ASSET","amount_component":"refund"}],"report_allocations":[{"leg_id":"MAP.TAX.SETTLE.GEWST.REFUND.L01","view_id":"statement","report_row_id":"BS.CASH","weight":1},{"leg_id":"MAP.TAX.SETTLE.GEWST.REFUND.L01","view_id":"nature","report_row_id":"cash","weight":1},{"leg_id":"MAP.TAX.SETTLE.GEWST.REFUND.L01","view_id":"function","report_row_id":"balance_sheet","weight":1},{"leg_id":"MAP.TAX.SETTLE.GEWST.REFUND.L01","view_id":"cost_centre","report_row_id":"CORP","weight":1},{"leg_id":"MAP.TAX.SETTLE.GEWST.REFUND.L01","view_id":"vendor","report_row_id":"TAX_AUTHORITY","weight":1},{"leg_id":"MAP.TAX.SETTLE.GEWST.REFUND.L01","view_id":"recurrence","report_row_id":"not_applicable","weight":1},{"leg_id":"MAP.TAX.SETTLE.GEWST.REFUND.L01","view_id":"commitment","report_row_id":"not_applicable","weight":1},{"leg_id":"MAP.TAX.SETTLE.GEWST.REFUND.L01","view_id":"behaviour","report_row_id":"not_applicable","weight":1},{"leg_id":"MAP.TAX.SETTLE.GEWST.REFUND.L02","view_id":"statement","report_row_id":"BS.TAX_ASSETS","weight":1},{"leg_id":"MAP.TAX.SETTLE.GEWST.REFUND.L02","view_id":"nature","report_row_id":"tax_assets","weight":1},{"leg_id":"MAP.TAX.SETTLE.GEWST.REFUND.L02","view_id":"function","report_row_id":"balance_sheet","weight":1},{"leg_id":"MAP.TAX.SETTLE.GEWST.REFUND.L02","view_id":"cost_centre","report_row_id":"CORP","weight":1},{"leg_id":"MAP.TAX.SETTLE.GEWST.REFUND.L02","view_id":"vendor","report_row_id":"TAX_AUTHORITY","weight":1},{"leg_id":"MAP.TAX.SETTLE.GEWST.REFUND.L02","view_id":"recurrence","report_row_id":"not_applicable","weight":1},{"leg_id":"MAP.TAX.SETTLE.GEWST.REFUND.L02","view_id":"commitment","report_row_id":"not_applicable","weight":1},{"leg_id":"MAP.TAX.SETTLE.GEWST.REFUND.L02","view_id":"behaviour","report_row_id":"not_applicable","weight":1}]},{"mapping_id":"MAP.TAX.SETTLE.GEWST.OFFSET","source_row_id":"TAX.BALANCE","posting_owner":"Tax","stream":"CORPORATE","cost_centre":"CORP","vendor_id":"TAX_AUTHORITY","tax_code":"NONE","cash_class":"noncash","classification":{"recurrence":"not_applicable","commitment":"not_applicable","behaviour":"not_applicable"},"legs":[{"leg_id":"MAP.TAX.SETTLE.GEWST.OFFSET.L01","side":"debit","account_id":"GL.TAX.G_LIAB","amount_component":"offset"},{"leg_id":"MAP.TAX.SETTLE.GEWST.OFFSET.L02","side":"credit","account_id":"GL.TAX.G_ASSET","amount_component":"offset"}],"report_allocations":[{"leg_id":"MAP.TAX.SETTLE.GEWST.OFFSET.L01","view_id":"statement","report_row_id":"BS.TAX_LIABILITIES","weight":1},{"leg_id":"MAP.TAX.SETTLE.GEWST.OFFSET.L01","view_id":"nature","report_row_id":"tax_liabilities","weight":1},{"leg_id":"MAP.TAX.SETTLE.GEWST.OFFSET.L01","view_id":"function","report_row_id":"balance_sheet","weight":1},{"leg_id":"MAP.TAX.SETTLE.GEWST.OFFSET.L01","view_id":"cost_centre","report_row_id":"CORP","weight":1},{"leg_id":"MAP.TAX.SETTLE.GEWST.OFFSET.L01","view_id":"vendor","report_row_id":"TAX_AUTHORITY","weight":1},{"leg_id":"MAP.TAX.SETTLE.GEWST.OFFSET.L01","view_id":"recurrence","report_row_id":"not_applicable","weight":1},{"leg_id":"MAP.TAX.SETTLE.GEWST.OFFSET.L01","view_id":"commitment","report_row_id":"not_applicable","weight":1},{"leg_id":"MAP.TAX.SETTLE.GEWST.OFFSET.L01","view_id":"behaviour","report_row_id":"not_applicable","weight":1},{"leg_id":"MAP.TAX.SETTLE.GEWST.OFFSET.L02","view_id":"statement","report_row_id":"BS.TAX_ASSETS","weight":1},{"leg_id":"MAP.TAX.SETTLE.GEWST.OFFSET.L02","view_id":"nature","report_row_id":"tax_assets","weight":1},{"leg_id":"MAP.TAX.SETTLE.GEWST.OFFSET.L02","view_id":"function","report_row_id":"balance_sheet","weight":1},{"leg_id":"MAP.TAX.SETTLE.GEWST.OFFSET.L02","view_id":"cost_centre","report_row_id":"CORP","weight":1},{"leg_id":"MAP.TAX.SETTLE.GEWST.OFFSET.L02","view_id":"vendor","report_row_id":"TAX_AUTHORITY","weight":1},{"leg_id":"MAP.TAX.SETTLE.GEWST.OFFSET.L02","view_id":"recurrence","report_row_id":"not_applicable","weight":1},{"leg_id":"MAP.TAX.SETTLE.GEWST.OFFSET.L02","view_id":"commitment","report_row_id":"not_applicable","weight":1},{"leg_id":"MAP.TAX.SETTLE.GEWST.OFFSET.L02","view_id":"behaviour","report_row_id":"not_applicable","weight":1}]},{"mapping_id":"MAP.VAT.SETTLE.DOM.PAY","source_row_id":"VAT.DOM_PAID","posting_owner":"VAT","stream":"CORPORATE","cost_centre":"CORP","vendor_id":"TAX_AUTHORITY","tax_code":"NONE","cash_class":"operating","classification":{"recurrence":"not_applicable","commitment":"not_applicable","behaviour":"not_applicable"},"legs":[{"leg_id":"MAP.VAT.SETTLE.DOM.PAY.L01","side":"debit","account_id":"GL.VAT.DOM_LIAB","amount_component":"payment"},{"leg_id":"MAP.VAT.SETTLE.DOM.PAY.L02","side":"credit","account_id":"GL.CASH","amount_component":"payment"}],"report_allocations":[{"leg_id":"MAP.VAT.SETTLE.DOM.PAY.L01","view_id":"statement","report_row_id":"BS.TAX_LIABILITIES","weight":1},{"leg_id":"MAP.VAT.SETTLE.DOM.PAY.L01","view_id":"nature","report_row_id":"tax_liabilities","weight":1},{"leg_id":"MAP.VAT.SETTLE.DOM.PAY.L01","view_id":"function","report_row_id":"balance_sheet","weight":1},{"leg_id":"MAP.VAT.SETTLE.DOM.PAY.L01","view_id":"cost_centre","report_row_id":"CORP","weight":1},{"leg_id":"MAP.VAT.SETTLE.DOM.PAY.L01","view_id":"vendor","report_row_id":"TAX_AUTHORITY","weight":1},{"leg_id":"MAP.VAT.SETTLE.DOM.PAY.L01","view_id":"recurrence","report_row_id":"not_applicable","weight":1},{"leg_id":"MAP.VAT.SETTLE.DOM.PAY.L01","view_id":"commitment","report_row_id":"not_applicable","weight":1},{"leg_id":"MAP.VAT.SETTLE.DOM.PAY.L01","view_id":"behaviour","report_row_id":"not_applicable","weight":1},{"leg_id":"MAP.VAT.SETTLE.DOM.PAY.L02","view_id":"statement","report_row_id":"BS.CASH","weight":1},{"leg_id":"MAP.VAT.SETTLE.DOM.PAY.L02","view_id":"nature","report_row_id":"cash","weight":1},{"leg_id":"MAP.VAT.SETTLE.DOM.PAY.L02","view_id":"function","report_row_id":"balance_sheet","weight":1},{"leg_id":"MAP.VAT.SETTLE.DOM.PAY.L02","view_id":"cost_centre","report_row_id":"CORP","weight":1},{"leg_id":"MAP.VAT.SETTLE.DOM.PAY.L02","view_id":"vendor","report_row_id":"TAX_AUTHORITY","weight":1},{"leg_id":"MAP.VAT.SETTLE.DOM.PAY.L02","view_id":"recurrence","report_row_id":"not_applicable","weight":1},{"leg_id":"MAP.VAT.SETTLE.DOM.PAY.L02","view_id":"commitment","report_row_id":"not_applicable","weight":1},{"leg_id":"MAP.VAT.SETTLE.DOM.PAY.L02","view_id":"behaviour","report_row_id":"not_applicable","weight":1}]},{"mapping_id":"MAP.VAT.SETTLE.OSS.PAY","source_row_id":"VAT.OSS_PAID","posting_owner":"VAT","stream":"CORPORATE","cost_centre":"CORP","vendor_id":"TAX_AUTHORITY","tax_code":"NONE","cash_class":"operating","classification":{"recurrence":"not_applicable","commitment":"not_applicable","behaviour":"not_applicable"},"legs":[{"leg_id":"MAP.VAT.SETTLE.OSS.PAY.L01","side":"debit","account_id":"GL.VAT.OSS","amount_component":"payment"},{"leg_id":"MAP.VAT.SETTLE.OSS.PAY.L02","side":"credit","account_id":"GL.CASH","amount_component":"payment"}],"report_allocations":[{"leg_id":"MAP.VAT.SETTLE.OSS.PAY.L01","view_id":"statement","report_row_id":"BS.TAX_LIABILITIES","weight":1},{"leg_id":"MAP.VAT.SETTLE.OSS.PAY.L01","view_id":"nature","report_row_id":"tax_liabilities","weight":1},{"leg_id":"MAP.VAT.SETTLE.OSS.PAY.L01","view_id":"function","report_row_id":"balance_sheet","weight":1},{"leg_id":"MAP.VAT.SETTLE.OSS.PAY.L01","view_id":"cost_centre","report_row_id":"CORP","weight":1},{"leg_id":"MAP.VAT.SETTLE.OSS.PAY.L01","view_id":"vendor","report_row_id":"TAX_AUTHORITY","weight":1},{"leg_id":"MAP.VAT.SETTLE.OSS.PAY.L01","view_id":"recurrence","report_row_id":"not_applicable","weight":1},{"leg_id":"MAP.VAT.SETTLE.OSS.PAY.L01","view_id":"commitment","report_row_id":"not_applicable","weight":1},{"leg_id":"MAP.VAT.SETTLE.OSS.PAY.L01","view_id":"behaviour","report_row_id":"not_applicable","weight":1},{"leg_id":"MAP.VAT.SETTLE.OSS.PAY.L02","view_id":"statement","report_row_id":"BS.CASH","weight":1},{"leg_id":"MAP.VAT.SETTLE.OSS.PAY.L02","view_id":"nature","report_row_id":"cash","weight":1},{"leg_id":"MAP.VAT.SETTLE.OSS.PAY.L02","view_id":"function","report_row_id":"balance_sheet","weight":1},{"leg_id":"MAP.VAT.SETTLE.OSS.PAY.L02","view_id":"cost_centre","report_row_id":"CORP","weight":1},{"leg_id":"MAP.VAT.SETTLE.OSS.PAY.L02","view_id":"vendor","report_row_id":"TAX_AUTHORITY","weight":1},{"leg_id":"MAP.VAT.SETTLE.OSS.PAY.L02","view_id":"recurrence","report_row_id":"not_applicable","weight":1},{"leg_id":"MAP.VAT.SETTLE.OSS.PAY.L02","view_id":"commitment","report_row_id":"not_applicable","weight":1},{"leg_id":"MAP.VAT.SETTLE.OSS.PAY.L02","view_id":"behaviour","report_row_id":"not_applicable","weight":1}]},{"mapping_id":"MAP.VAT.SETTLE.DOM.REFUND","source_row_id":"VAT.DOM_PAID","posting_owner":"VAT","stream":"CORPORATE","cost_centre":"CORP","vendor_id":"TAX_AUTHORITY","tax_code":"NONE","cash_class":"operating","classification":{"recurrence":"not_applicable","commitment":"not_applicable","behaviour":"not_applicable"},"legs":[{"leg_id":"MAP.VAT.SETTLE.DOM.REFUND.L01","side":"debit","account_id":"GL.CASH","amount_component":"refund"},{"leg_id":"MAP.VAT.SETTLE.DOM.REFUND.L02","side":"credit","account_id":"GL.VAT.DOM_ASSET","amount_component":"refund"}],"report_allocations":[{"leg_id":"MAP.VAT.SETTLE.DOM.REFUND.L01","view_id":"statement","report_row_id":"BS.CASH","weight":1},{"leg_id":"MAP.VAT.SETTLE.DOM.REFUND.L01","view_id":"nature","report_row_id":"cash","weight":1},{"leg_id":"MAP.VAT.SETTLE.DOM.REFUND.L01","view_id":"function","report_row_id":"balance_sheet","weight":1},{"leg_id":"MAP.VAT.SETTLE.DOM.REFUND.L01","view_id":"cost_centre","report_row_id":"CORP","weight":1},{"leg_id":"MAP.VAT.SETTLE.DOM.REFUND.L01","view_id":"vendor","report_row_id":"TAX_AUTHORITY","weight":1},{"leg_id":"MAP.VAT.SETTLE.DOM.REFUND.L01","view_id":"recurrence","report_row_id":"not_applicable","weight":1},{"leg_id":"MAP.VAT.SETTLE.DOM.REFUND.L01","view_id":"commitment","report_row_id":"not_applicable","weight":1},{"leg_id":"MAP.VAT.SETTLE.DOM.REFUND.L01","view_id":"behaviour","report_row_id":"not_applicable","weight":1},{"leg_id":"MAP.VAT.SETTLE.DOM.REFUND.L02","view_id":"statement","report_row_id":"BS.TAX_ASSETS","weight":1},{"leg_id":"MAP.VAT.SETTLE.DOM.REFUND.L02","view_id":"nature","report_row_id":"tax_assets","weight":1},{"leg_id":"MAP.VAT.SETTLE.DOM.REFUND.L02","view_id":"function","report_row_id":"balance_sheet","weight":1},{"leg_id":"MAP.VAT.SETTLE.DOM.REFUND.L02","view_id":"cost_centre","report_row_id":"CORP","weight":1},{"leg_id":"MAP.VAT.SETTLE.DOM.REFUND.L02","view_id":"vendor","report_row_id":"TAX_AUTHORITY","weight":1},{"leg_id":"MAP.VAT.SETTLE.DOM.REFUND.L02","view_id":"recurrence","report_row_id":"not_applicable","weight":1},{"leg_id":"MAP.VAT.SETTLE.DOM.REFUND.L02","view_id":"commitment","report_row_id":"not_applicable","weight":1},{"leg_id":"MAP.VAT.SETTLE.DOM.REFUND.L02","view_id":"behaviour","report_row_id":"not_applicable","weight":1}]},{"mapping_id":"MAP.VAT.SETTLE.DOM.OFFSET","source_row_id":"VAT.DOM_PAID","posting_owner":"VAT","stream":"CORPORATE","cost_centre":"CORP","vendor_id":"TAX_AUTHORITY","tax_code":"NONE","cash_class":"noncash","classification":{"recurrence":"not_applicable","commitment":"not_applicable","behaviour":"not_applicable"},"legs":[{"leg_id":"MAP.VAT.SETTLE.DOM.OFFSET.L01","side":"debit","account_id":"GL.VAT.DOM_LIAB","amount_component":"offset"},{"leg_id":"MAP.VAT.SETTLE.DOM.OFFSET.L02","side":"credit","account_id":"GL.VAT.DOM_ASSET","amount_component":"offset"}],"report_allocations":[{"leg_id":"MAP.VAT.SETTLE.DOM.OFFSET.L01","view_id":"statement","report_row_id":"BS.TAX_LIABILITIES","weight":1},{"leg_id":"MAP.VAT.SETTLE.DOM.OFFSET.L01","view_id":"nature","report_row_id":"tax_liabilities","weight":1},{"leg_id":"MAP.VAT.SETTLE.DOM.OFFSET.L01","view_id":"function","report_row_id":"balance_sheet","weight":1},{"leg_id":"MAP.VAT.SETTLE.DOM.OFFSET.L01","view_id":"cost_centre","report_row_id":"CORP","weight":1},{"leg_id":"MAP.VAT.SETTLE.DOM.OFFSET.L01","view_id":"vendor","report_row_id":"TAX_AUTHORITY","weight":1},{"leg_id":"MAP.VAT.SETTLE.DOM.OFFSET.L01","view_id":"recurrence","report_row_id":"not_applicable","weight":1},{"leg_id":"MAP.VAT.SETTLE.DOM.OFFSET.L01","view_id":"commitment","report_row_id":"not_applicable","weight":1},{"leg_id":"MAP.VAT.SETTLE.DOM.OFFSET.L01","view_id":"behaviour","report_row_id":"not_applicable","weight":1},{"leg_id":"MAP.VAT.SETTLE.DOM.OFFSET.L02","view_id":"statement","report_row_id":"BS.TAX_ASSETS","weight":1},{"leg_id":"MAP.VAT.SETTLE.DOM.OFFSET.L02","view_id":"nature","report_row_id":"tax_assets","weight":1},{"leg_id":"MAP.VAT.SETTLE.DOM.OFFSET.L02","view_id":"function","report_row_id":"balance_sheet","weight":1},{"leg_id":"MAP.VAT.SETTLE.DOM.OFFSET.L02","view_id":"cost_centre","report_row_id":"CORP","weight":1},{"leg_id":"MAP.VAT.SETTLE.DOM.OFFSET.L02","view_id":"vendor","report_row_id":"TAX_AUTHORITY","weight":1},{"leg_id":"MAP.VAT.SETTLE.DOM.OFFSET.L02","view_id":"recurrence","report_row_id":"not_applicable","weight":1},{"leg_id":"MAP.VAT.SETTLE.DOM.OFFSET.L02","view_id":"commitment","report_row_id":"not_applicable","weight":1},{"leg_id":"MAP.VAT.SETTLE.DOM.OFFSET.L02","view_id":"behaviour","report_row_id":"not_applicable","weight":1}]},{"mapping_id":"MAP.EQUITY.SERIES_B","source_row_id":"FUND.SHARE_CAPITAL","posting_owner":"Funding","stream":"CORPORATE","cost_centre":"CORP","vendor_id":"B_INVESTOR","tax_code":"NONE","cash_class":"financing","classification":{"recurrence":"not_applicable","commitment":"not_applicable","behaviour":"not_applicable"},"legs":[{"leg_id":"MAP.EQUITY.SERIES_B.L01","side":"debit","account_id":"GL.CASH","amount_component":"cash_proceeds"},{"leg_id":"MAP.EQUITY.SERIES_B.L02","side":"credit","account_id":"GL.EQUITY.CAPITAL","amount_component":"nominal"},{"leg_id":"MAP.EQUITY.SERIES_B.L03","side":"credit","account_id":"GL.EQUITY.RESERVE","amount_component":"cash_proceeds_less_nominal"}],"report_allocations":[{"leg_id":"MAP.EQUITY.SERIES_B.L01","view_id":"statement","report_row_id":"BS.CASH","weight":1},{"leg_id":"MAP.EQUITY.SERIES_B.L01","view_id":"nature","report_row_id":"cash","weight":1},{"leg_id":"MAP.EQUITY.SERIES_B.L01","view_id":"function","report_row_id":"balance_sheet","weight":1},{"leg_id":"MAP.EQUITY.SERIES_B.L01","view_id":"cost_centre","report_row_id":"CORP","weight":1},{"leg_id":"MAP.EQUITY.SERIES_B.L01","view_id":"vendor","report_row_id":"B_INVESTOR","weight":1},{"leg_id":"MAP.EQUITY.SERIES_B.L01","view_id":"recurrence","report_row_id":"not_applicable","weight":1},{"leg_id":"MAP.EQUITY.SERIES_B.L01","view_id":"commitment","report_row_id":"not_applicable","weight":1},{"leg_id":"MAP.EQUITY.SERIES_B.L01","view_id":"behaviour","report_row_id":"not_applicable","weight":1},{"leg_id":"MAP.EQUITY.SERIES_B.L02","view_id":"statement","report_row_id":"BS.EQUITY","weight":1},{"leg_id":"MAP.EQUITY.SERIES_B.L02","view_id":"nature","report_row_id":"equity","weight":1},{"leg_id":"MAP.EQUITY.SERIES_B.L02","view_id":"function","report_row_id":"balance_sheet","weight":1},{"leg_id":"MAP.EQUITY.SERIES_B.L02","view_id":"cost_centre","report_row_id":"CORP","weight":1},{"leg_id":"MAP.EQUITY.SERIES_B.L02","view_id":"vendor","report_row_id":"B_INVESTOR","weight":1},{"leg_id":"MAP.EQUITY.SERIES_B.L02","view_id":"recurrence","report_row_id":"not_applicable","weight":1},{"leg_id":"MAP.EQUITY.SERIES_B.L02","view_id":"commitment","report_row_id":"not_applicable","weight":1},{"leg_id":"MAP.EQUITY.SERIES_B.L02","view_id":"behaviour","report_row_id":"not_applicable","weight":1},{"leg_id":"MAP.EQUITY.SERIES_B.L03","view_id":"statement","report_row_id":"BS.EQUITY","weight":1},{"leg_id":"MAP.EQUITY.SERIES_B.L03","view_id":"nature","report_row_id":"equity","weight":1},{"leg_id":"MAP.EQUITY.SERIES_B.L03","view_id":"function","report_row_id":"balance_sheet","weight":1},{"leg_id":"MAP.EQUITY.SERIES_B.L03","view_id":"cost_centre","report_row_id":"CORP","weight":1},{"leg_id":"MAP.EQUITY.SERIES_B.L03","view_id":"vendor","report_row_id":"B_INVESTOR","weight":1},{"leg_id":"MAP.EQUITY.SERIES_B.L03","view_id":"recurrence","report_row_id":"not_applicable","weight":1},{"leg_id":"MAP.EQUITY.SERIES_B.L03","view_id":"commitment","report_row_id":"not_applicable","weight":1},{"leg_id":"MAP.EQUITY.SERIES_B.L03","view_id":"behaviour","report_row_id":"not_applicable","weight":1}]},{"mapping_id":"MAP.COST.OPX.ROUND_COSTS.B.NOTARY","source_row_id":"OPX.ROUND_COSTS.B.NOTARY","posting_owner":"Opex","stream":"CORPORATE","cost_centre":"FIN","vendor_id":"UNKNOWN_FORECAST","tax_code":"DE_IN19","cash_class":"financing","classification":{"recurrence":"one_off","commitment":"committed","behaviour":"fixed"},"legs":[{"leg_id":"MAP.COST.OPX.ROUND_COSTS.B.NOTARY.L01","side":"debit","account_id":"GL.OPEX.OPX.ROUND_COSTS.B.NOTARY","amount_component":"net_plus_unrecoverable_vat"},{"leg_id":"MAP.COST.OPX.ROUND_COSTS.B.NOTARY.L02","side":"debit","account_id":"GL.VAT.DOM_ASSET","amount_component":"recoverable_vat"},{"leg_id":"MAP.COST.OPX.ROUND_COSTS.B.NOTARY.L03","side":"credit","account_id":"GL.CASH","amount_component":"gross"}],"report_allocations":[{"leg_id":"MAP.COST.OPX.ROUND_COSTS.B.NOTARY.L01","view_id":"statement","report_row_id":"PNL.OPEX","weight":1},{"leg_id":"MAP.COST.OPX.ROUND_COSTS.B.NOTARY.L01","view_id":"nature","report_row_id":"operating_expense","weight":1},{"leg_id":"MAP.COST.OPX.ROUND_COSTS.B.NOTARY.L01","view_id":"function","report_row_id":"general_admin","weight":1},{"leg_id":"MAP.COST.OPX.ROUND_COSTS.B.NOTARY.L01","view_id":"cost_centre","report_row_id":"FIN","weight":1},{"leg_id":"MAP.COST.OPX.ROUND_COSTS.B.NOTARY.L01","view_id":"vendor","report_row_id":"UNKNOWN_FORECAST","weight":1},{"leg_id":"MAP.COST.OPX.ROUND_COSTS.B.NOTARY.L01","view_id":"recurrence","report_row_id":"one_off","weight":1},{"leg_id":"MAP.COST.OPX.ROUND_COSTS.B.NOTARY.L01","view_id":"commitment","report_row_id":"committed","weight":1},{"leg_id":"MAP.COST.OPX.ROUND_COSTS.B.NOTARY.L01","view_id":"behaviour","report_row_id":"fixed","weight":1},{"leg_id":"MAP.COST.OPX.ROUND_COSTS.B.NOTARY.L02","view_id":"statement","report_row_id":"BS.TAX_ASSETS","weight":1},{"leg_id":"MAP.COST.OPX.ROUND_COSTS.B.NOTARY.L02","view_id":"nature","report_row_id":"tax_assets","weight":1},{"leg_id":"MAP.COST.OPX.ROUND_COSTS.B.NOTARY.L02","view_id":"function","report_row_id":"balance_sheet","weight":1},{"leg_id":"MAP.COST.OPX.ROUND_COSTS.B.NOTARY.L02","view_id":"cost_centre","report_row_id":"FIN","weight":1},{"leg_id":"MAP.COST.OPX.ROUND_COSTS.B.NOTARY.L02","view_id":"vendor","report_row_id":"UNKNOWN_FORECAST","weight":1},{"leg_id":"MAP.COST.OPX.ROUND_COSTS.B.NOTARY.L02","view_id":"recurrence","report_row_id":"not_applicable","weight":1},{"leg_id":"MAP.COST.OPX.ROUND_COSTS.B.NOTARY.L02","view_id":"commitment","report_row_id":"not_applicable","weight":1},{"leg_id":"MAP.COST.OPX.ROUND_COSTS.B.NOTARY.L02","view_id":"behaviour","report_row_id":"not_applicable","weight":1},{"leg_id":"MAP.COST.OPX.ROUND_COSTS.B.NOTARY.L03","view_id":"statement","report_row_id":"BS.CASH","weight":1},{"leg_id":"MAP.COST.OPX.ROUND_COSTS.B.NOTARY.L03","view_id":"nature","report_row_id":"cash","weight":1},{"leg_id":"MAP.COST.OPX.ROUND_COSTS.B.NOTARY.L03","view_id":"function","report_row_id":"balance_sheet","weight":1},{"leg_id":"MAP.COST.OPX.ROUND_COSTS.B.NOTARY.L03","view_id":"cost_centre","report_row_id":"FIN","weight":1},{"leg_id":"MAP.COST.OPX.ROUND_COSTS.B.NOTARY.L03","view_id":"vendor","report_row_id":"UNKNOWN_FORECAST","weight":1},{"leg_id":"MAP.COST.OPX.ROUND_COSTS.B.NOTARY.L03","view_id":"recurrence","report_row_id":"not_applicable","weight":1},{"leg_id":"MAP.COST.OPX.ROUND_COSTS.B.NOTARY.L03","view_id":"commitment","report_row_id":"not_applicable","weight":1},{"leg_id":"MAP.COST.OPX.ROUND_COSTS.B.NOTARY.L03","view_id":"behaviour","report_row_id":"not_applicable","weight":1}]},{"mapping_id":"MAP.COST.OPX.ROUND_COSTS.B.LEGAL","source_row_id":"OPX.ROUND_COSTS.B.LEGAL","posting_owner":"Opex","stream":"CORPORATE","cost_centre":"FIN","vendor_id":"UNKNOWN_FORECAST","tax_code":"DE_IN19","cash_class":"financing","classification":{"recurrence":"one_off","commitment":"committed","behaviour":"fixed"},"legs":[{"leg_id":"MAP.COST.OPX.ROUND_COSTS.B.LEGAL.L01","side":"debit","account_id":"GL.OPEX.OPX.ROUND_COSTS.B.LEGAL","amount_component":"net_plus_unrecoverable_vat"},{"leg_id":"MAP.COST.OPX.ROUND_COSTS.B.LEGAL.L02","side":"debit","account_id":"GL.VAT.DOM_ASSET","amount_component":"recoverable_vat"},{"leg_id":"MAP.COST.OPX.ROUND_COSTS.B.LEGAL.L03","side":"credit","account_id":"GL.CASH","amount_component":"gross"}],"report_allocations":[{"leg_id":"MAP.COST.OPX.ROUND_COSTS.B.LEGAL.L01","view_id":"statement","report_row_id":"PNL.OPEX","weight":1},{"leg_id":"MAP.COST.OPX.ROUND_COSTS.B.LEGAL.L01","view_id":"nature","report_row_id":"operating_expense","weight":1},{"leg_id":"MAP.COST.OPX.ROUND_COSTS.B.LEGAL.L01","view_id":"function","report_row_id":"general_admin","weight":1},{"leg_id":"MAP.COST.OPX.ROUND_COSTS.B.LEGAL.L01","view_id":"cost_centre","report_row_id":"FIN","weight":1},{"leg_id":"MAP.COST.OPX.ROUND_COSTS.B.LEGAL.L01","view_id":"vendor","report_row_id":"UNKNOWN_FORECAST","weight":1},{"leg_id":"MAP.COST.OPX.ROUND_COSTS.B.LEGAL.L01","view_id":"recurrence","report_row_id":"one_off","weight":1},{"leg_id":"MAP.COST.OPX.ROUND_COSTS.B.LEGAL.L01","view_id":"commitment","report_row_id":"committed","weight":1},{"leg_id":"MAP.COST.OPX.ROUND_COSTS.B.LEGAL.L01","view_id":"behaviour","report_row_id":"fixed","weight":1},{"leg_id":"MAP.COST.OPX.ROUND_COSTS.B.LEGAL.L02","view_id":"statement","report_row_id":"BS.TAX_ASSETS","weight":1},{"leg_id":"MAP.COST.OPX.ROUND_COSTS.B.LEGAL.L02","view_id":"nature","report_row_id":"tax_assets","weight":1},{"leg_id":"MAP.COST.OPX.ROUND_COSTS.B.LEGAL.L02","view_id":"function","report_row_id":"balance_sheet","weight":1},{"leg_id":"MAP.COST.OPX.ROUND_COSTS.B.LEGAL.L02","view_id":"cost_centre","report_row_id":"FIN","weight":1},{"leg_id":"MAP.COST.OPX.ROUND_COSTS.B.LEGAL.L02","view_id":"vendor","report_row_id":"UNKNOWN_FORECAST","weight":1},{"leg_id":"MAP.COST.OPX.ROUND_COSTS.B.LEGAL.L02","view_id":"recurrence","report_row_id":"not_applicable","weight":1},{"leg_id":"MAP.COST.OPX.ROUND_COSTS.B.LEGAL.L02","view_id":"commitment","report_row_id":"not_applicable","weight":1},{"leg_id":"MAP.COST.OPX.ROUND_COSTS.B.LEGAL.L02","view_id":"behaviour","report_row_id":"not_applicable","weight":1},{"leg_id":"MAP.COST.OPX.ROUND_COSTS.B.LEGAL.L03","view_id":"statement","report_row_id":"BS.CASH","weight":1},{"leg_id":"MAP.COST.OPX.ROUND_COSTS.B.LEGAL.L03","view_id":"nature","report_row_id":"cash","weight":1},{"leg_id":"MAP.COST.OPX.ROUND_COSTS.B.LEGAL.L03","view_id":"function","report_row_id":"balance_sheet","weight":1},{"leg_id":"MAP.COST.OPX.ROUND_COSTS.B.LEGAL.L03","view_id":"cost_centre","report_row_id":"FIN","weight":1},{"leg_id":"MAP.COST.OPX.ROUND_COSTS.B.LEGAL.L03","view_id":"vendor","report_row_id":"UNKNOWN_FORECAST","weight":1},{"leg_id":"MAP.COST.OPX.ROUND_COSTS.B.LEGAL.L03","view_id":"recurrence","report_row_id":"not_applicable","weight":1},{"leg_id":"MAP.COST.OPX.ROUND_COSTS.B.LEGAL.L03","view_id":"commitment","report_row_id":"not_applicable","weight":1},{"leg_id":"MAP.COST.OPX.ROUND_COSTS.B.LEGAL.L03","view_id":"behaviour","report_row_id":"not_applicable","weight":1}]}],"vendors":[{"vendor_id":"PAYROLL","name":"Fictional Payroll","category":"payroll","fictional":true},{"vendor_id":"TAX_AUTHORITY","name":"Fictional Tax Authority","category":"tax_authority","fictional":true},{"vendor_id":"FOUNDER","name":"Fictional Founder","category":"investor","fictional":true},{"vendor_id":"NOTEHOLDER","name":"Fictional Noteholder","category":"investor","fictional":true},{"vendor_id":"SEED_INVESTOR","name":"Fictional Seed Investor","category":"investor","fictional":true},{"vendor_id":"A_INVESTOR","name":"Fictional A Investor","category":"investor","fictional":true},{"vendor_id":"STORE_APPLE","name":"Fictional Store Apple","category":"store","fictional":true},{"vendor_id":"STORE_GOOGLE","name":"Fictional Store Google","category":"store","fictional":true},{"vendor_id":"CARD_PROCESSOR","name":"Fictional Card Processor","category":"payment_provider","fictional":true},{"vendor_id":"UNKNOWN_FORECAST","name":"Fictional Unknown Forecast","category":"unknown_forecast","fictional":true},{"vendor_id":"TRADER","name":"Fictional Trader","category":"fictional_supplier","fictional":true},{"vendor_id":"SIGNAL_SUPPLIER","name":"Fictional signal supplier","category":"fictional_supplier","fictional":true},{"vendor_id":"B_INVESTOR","name":"Fictional B Investor","category":"investor","fictional":true}],"holders":[{"holder_id":"FOUNDER_P01","label":"Fictional Founder P01","related_group_id":"GROUP.FOUNDER_P01","founder_person_id":"P01"},{"holder_id":"FOUNDER_P02","label":"Fictional Founder P02","related_group_id":"GROUP.FOUNDER_P02","founder_person_id":"P02"},{"holder_id":"NOTEHOLDER","label":"Fictional Noteholder","related_group_id":"GROUP.NOTEHOLDER","founder_person_id":null},{"holder_id":"SEED_INVESTOR","label":"Fictional Seed Investor","related_group_id":"GROUP.SEED_INVESTOR","founder_person_id":null},{"holder_id":"A_INVESTOR","label":"Fictional A Investor","related_group_id":"GROUP.A_INVESTOR","founder_person_id":null},{"holder_id":"B_INVESTOR","label":"Fictional B Investor","related_group_id":"GROUP.B_INVESTOR","founder_person_id":null}]},"kpis":{"meta":{"schema_version":"Kit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13.10.2026","data_version":"CR02-2026-10-13-v1","version":"budget","scenario":"all","currency":"EUR","model_start":"2027-01-01","horizon_months":60,"cutoff_date":null,"frozen_on":"2026-10-13","fictional":true},"kpis":[{"id":"KPI.MAU","name":"Monthly active connected users","numerator_row_ids":["COH.MAU"],"denominator_row_ids":[],"formula":"SUM active cohort/country/channel populations","eligible_population":"Identical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MAU"],"undefined_when":"never","numeric_fallback":0,"validity_row_id":"KPI.MAU.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contract"}},{"id":"KPI.SUBSCRIBERS","name":"Unique entitled service subscribers","numerator_row_ids":["SUB.M.SERVICE","SUB.Y.SERVICE"],"denominator_row_ids":[],"formula":"SUM disjoint monthly and annual service entitlements, including inactive entitled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SUBSCRIBERS"],"undefined_when":"never","numeric_fallback":0,"validity_row_id":"KPI.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contract"}},{"id":"KPI.ACTIVE_SUBSCRIBERS","name":"Active entitled subscribers","numerator_row_ids":["SUB.ACTIVE_ENTITLED"],"denominator_row_ids":[],"formula":"SUM active bins with a monthly or annual entitlement; each person once","eligible_population":"Identical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ACTIVE_SUBSCRIBERS"],"undefined_when":"never","numeric_fallback":0,"validity_row_id":"KPI.ACTIVE_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contract"}},{"id":"KPI.COPIERS","name":"Active service copiers","numerator_row_ids":["COPY.COPIERS"],"denominator_row_ids":[],"formula":"SUM active permission-eligible copying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COPIERS"],"undefined_when":"never","numeric_fallback":0,"validity_row_id":"KPI.COPI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contract"}},{"id":"KPI.RELATIONSHIPS","name":"Copy relationships","numerator_row_ids":["COPY.RELATIONSHIPS"],"denominator_row_ids":[],"formula":"COPY.COPIERS * R2.REL","eligible_population":"Identical selected month/version/scenario and explicit numerator/denominator populations; all three scenarios","timing":"Monthly; event checkpoints where specified","unit":"count","frequency":"monthly","reducer":"END","interpretation":"SUM flows; END closing stocks; RATIO recomputes annual/cohort numerator and denominator components, never averages monthly ratios. FIRST preserves the first event month with its validity flag.","implemented_row_ids":["KPI.RELATIONSHIPS"],"undefined_when":"never","numeric_fallback":0,"validity_row_id":"KPI.RELATIONSHIP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contract"}},{"id":"KPI.TRADERS","name":"Active external lead traders","numerator_row_ids":["TRADER.ACTIVE"],"denominator_row_ids":[],"formula":"TRADER.ACTIVE; separate supplier population, not retail MAU","eligible_population":"Identical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TRADERS"],"undefined_when":"never","numeric_fallback":0,"validity_row_id":"KPI.TRAD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contract"}},{"id":"KPI.ARPU_R1","name":"Subscriber ARPU","numerator_row_ids":["SUB.M.REVENUE","SUB.Y.REVENUE"],"denominator_row_ids":["SUB.M.SERVICE","SUB.Y.SERVICE"],"formula":"R1 recognised service revenue / total entitled service subscribers","eligible_population":"Identical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1"],"undefined_when":"denominator_zero","numeric_fallback":0,"validity_row_id":"KPI.ARPU_R1.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contract"}},{"id":"KPI.ARPU_R2","name":"Copier ARPU","numerator_row_ids":["COPY.REVENUE"],"denominator_row_ids":["COPY.COPIERS"],"formula":"R2 recognised net revenue / service copiers","eligible_population":"Identical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2"],"undefined_when":"denominator_zero","numeric_fallback":0,"validity_row_id":"KPI.ARPU_R2.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contract"}},{"id":"KPI.ARPU_B2C","name":"Blended B2C ARPU","numerator_row_ids":["SUB.M.REVENUE","SUB.Y.REVENUE","COPY.REVENUE"],"denominator_row_ids":["COH.MAU"],"formula":"(R1 + R2 recognised revenue) / MAU; exclude B2B and affiliate revenue","eligible_population":"Identical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B2C"],"undefined_when":"denominator_zero","numeric_fallback":0,"validity_row_id":"KPI.ARPU_B2C.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contract"}},{"id":"KPI.MRR","name":"Recurring monthly revenue","numerator_row_ids":["SUB.M.REVENUE","SUB.Y.MRR","B2B.SEAT_REV"],"denominator_row_ids":[],"formula":"Monthly R1 net service billing + SUM N(v)/12 over every annual billing vintage v still serving in t (v &lt;= t &lt;= v+11) + R7 seat revenue; N(v) is that vintage historical total net advance, including renewals and inactive entitled contracts. Exclude R2 and onboarding.","eligible_population":"Identical selected month/version/scenario and explicit numerator/denominator populations; all three scenarios","timing":"Monthly; event checkpoints where specified","unit":"EUR_per_month","frequency":"monthly","reducer":"END","interpretation":"SUM flows; END closing stocks; RATIO recomputes annual/cohort numerator and denominator components, never averages monthly ratios. FIRST preserves the first event month with its validity flag.","implemented_row_ids":["KPI.MRR"],"undefined_when":"never","numeric_fallback":0,"validity_row_id":"KPI.MRR.VALID","display_undefined":"n/m","classification":{"recurrence":"not_applicable","commitment":"not_applicable","behaviour":"not_applicable"},"evidence":{"provenance":"EC","source_ids":["SRC.S5.R-044","SRC.T04"],"rationale":"Model definition, common to all scenarios; the formula is explanatory text, not executable code.","policy_ids":[],"checked_on":"2026-10-12","verify":false,"owner":"Model author","refresh_trigger":"New model release or changed law/vendor contract"}},{"id":"KPI.ARR","name":"ARR (subscriptions and B2B)","numerator_row_ids":["KPI.MRR"],"denominator_row_ids":[],"formula":"12 * KPI.MRR","eligible_population":"Identical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ARR"],"undefined_when":"never","numeric_fallback":0,"validity_row_id":"KPI.A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contract"}},{"id":"KPI.RECURRING_RUN_RATE","name":"Recurring revenue run-rate (subscriptions, B2B and copy fees)","numerator_row_ids":["KPI.MRR","PNL.R2"],"denominator_row_ids":[],"formula":"12 * (KPI.MRR + PNL.R2)","eligible_population":"Identical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RECURRING_RUN_RATE"],"undefined_when":"never","numeric_fallback":0,"validity_row_id":"KPI.RECURRING_RUN_RATE.VALID","display_undefined":"n/m","classification":{"recurrence":"not_applicable","commitment":"not_applicable","behaviour":"not_applicable"},"evidence":{"provenance":"EC","source_ids":["SRC.S5.R-044"],"rationale":"Run-rate including copy fees, which ARR excludes (owner decision of 13.10.2026).","policy_ids":[],"checked_on":"2026-10-13","verify":false,"owner":"Model author","refresh_trigger":"New model release or changed law/vendor contract"}},{"id":"KPI.B2B_NRR","name":"B2B net revenue retention","numerator_row_ids":["B2B.OPENING_CLIENT_MRR_CURRENT"],"denominator_row_ids":["B2B.OPENING_CLIENT_MRR_PRIOR"],"formula":"Current seat MRR from opening clients / prior-month seat MRR from the identical opening-client set; new clients excluded","eligible_population":"Identical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B2B_NRR"],"undefined_when":"denominator_zero","numeric_fallback":0,"validity_row_id":"KPI.B2B_N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contract"}},{"id":"KPI.CAC_PAID","name":"Marginal paid CAC (period)","numerator_row_ids":["OPX.MARKETING"],"denominator_row_ids":["ACQ.NEW.PAID"],"formula":"Current-period performance marketing spend / current paid connected arrivals; cohort CAC separately carries prelaunch spend","eligible_population":"Identical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PAID"],"undefined_when":"denominator_zero","numeric_fallback":0,"validity_row_id":"KPI.CAC_PAID.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contract"}},{"id":"KPI.CAC_FULL","name":"Fully loaded CAC (period)","numerator_row_ids":["OPX.MARKETING","OPX.BRAND","OPX.CONTEST","OPX.REFERRAL"],"denominator_row_ids":["ACQ.NEW.TOTAL"],"formula":"(performance + brand + contests + referral bonuses) / all unique new connected arrivals","eligible_population":"Identical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FULL"],"undefined_when":"denominator_zero","numeric_fallback":0,"validity_row_id":"KPI.CAC_FUL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contract"}},{"id":"UE.CAC_CHANNEL","name":"Channel CAC (cohort attributed)","numerator_row_ids":["UE.ACQ_COST_ALLOCATED"],"denominator_row_ids":["ACQ.NEW.TOTAL"],"formula":"Attributed acquisition spend / arrivals of the same cohort/channel/country; paid=performance, organic=brand, trader=contests, referral=bonuses. Carry zero-arrival spend until next arrivals; launch paid includes M8-M9 backlog","eligible_population":"Original connected acquisition cohort/channel/country","timing":"Cohort ages 0-35","unit":"EUR_per_user","frequency":"cohort","reducer":"RATIO","interpretation":"SUM flows; END closing stocks; RATIO recomputes annual/cohort numerator and denominator components, never averages monthly ratios. FIRST preserves the first event month with its validity flag.","implemented_row_ids":["UE.CAC_CHANNEL"],"undefined_when":"empty_population","numeric_fallback":0,"validity_row_id":"UE.CAC_CHANNE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contract"}},{"id":"KPI.CONTRIBUTION_MARGIN","name":"B2C contribution margin","numerator_row_ids":["UE.CONTRIBUTION"],"denominator_row_ids":["UE.REVENUE"],"formula":"(R1 + R2 + eligible affiliate revenue - variable B2C costs) / that same revenue","eligible_population":"Identical selected month/version/scenario and explicit numerator/denominator populations; all three scenarios","timing":"Recompute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only.","unit":"fraction","frequency":"monthly","reducer":"RATIO","interpretation":"SUM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KPI.CONTRIBUTION_MARGIN"],"undefined_when":"denominator_zero","numeric_fallback":0,"validity_row_id":"KPI.CONTRIBUTION_MARGIN.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contract"}},{"id":"KPI.GROSS_MARGIN","name":"Service gross margin","numerator_row_ids":["PNL.GROSS_PROFIT"],"denominator_row_ids":["PNL.REVENUE"],"formula":"(total service revenue - all COGS) / total service revenue; includes fixed COGS","eligible_population":"Identical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GROSS_MARGIN"],"undefined_when":"denominator_zero","numeric_fallback":0,"validity_row_id":"KPI.GROSS_MARGIN.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contract"}},{"id":"UE.LTV","name":"36-month discounted B2C contribution LTV","numerator_row_ids":["UE.CONTRIBUTION"],"denominator_row_ids":["ACQ.NEW.TOTAL"],"formula":"SUM for age a=0..35 of cohort contribution(a) / original connected arrivals / (1.12^(1/12))^a; age 0 undiscounted; no terminal value","eligible_population":"Original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only.","unit":"EUR_per_user","frequency":"cohort","reducer":"RATIO","interpretation":"SUM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undefined_when":"empty_population","numeric_fallback":0,"validity_row_id":"UE.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contract"}},{"id":"UE.LTV_CAC","name":"Cohort LTV to CAC","numerator_row_ids":["UE.LTV"],"denominator_row_ids":["UE.CAC_CHANNEL"],"formula":"UE.LTV / matched cohort-attributed channel CAC; same original acquired population","eligible_population":"Original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only.","unit":"multiplier","frequency":"cohort","reducer":"RATIO","interpretation":"SUM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_CAC"],"undefined_when":"denominator_nonpositive","numeric_fallback":0,"validity_row_id":"UE.LTV_CAC.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contract"}},{"id":"UE.PAYBACK","name":"Discounted cohort payback","numerator_row_ids":["UE.CONTRIBUTION"],"denominator_row_ids":["UE.CAC_CHANNEL"],"formula":"First age+1 where cumulative discounted contribution per original arrival &gt;= matched cohort CAC; otherwise not reached in 36 months","eligible_population":"Original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only.","unit":"months","frequency":"cohort","reducer":"FIRST","interpretation":"SUM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company.","implemented_row_ids":["UE.PAYBACK"],"undefined_when":"not_reached","numeric_fallback":0,"validity_row_id":"UE.PAYBACK.VALID","display_undefined":"not reached","classification":{"recurrence":"not_applicable","commitment":"not_applicable","behaviour":"not_applicable"},"evidence":{"provenance":"EC","source_ids":["SRC.S5.R-046","SRC.T04"],"rationale":"Model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contract"}},{"id":"UE.B2B_LTV","name":"B2B client contribution LTV","numerator_row_ids":["UE.B2B_CONTRIBUTION"],"denominator_row_ids":["B2B.NEW"],"formula":"36-month discounted seat/onboarding contribution / original clients; only directly attributable variable costs, exclude shared fixed support","eligible_population":"Original B2B signing clients, separate from retail","timing":"Recompute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only.","unit":"EUR_per_client","frequency":"cohort","reducer":"RATIO","interpretation":"SUM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B2B_LTV"],"undefined_when":"empty_population","numeric_fallback":0,"validity_row_id":"UE.B2B_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contract"}},{"id":"LIQ.GROSS_BURN","name":"Gross operating burn","numerator_row_ids":["LIQ.OPERATING_PAYMENTS"],"denominator_row_ids":[],"formula":"Own operating cash payments including trader payments, ordinary VAT and income tax; exclude capex and financing/round-fee cash","eligible_population":"Identical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GROSS_BURN"],"undefined_when":"never","numeric_fallback":0,"validity_row_id":"LIQ.GROSS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contract"}},{"id":"LIQ.NET_BURN","name":"Net operating burn","numerator_row_ids":["LIQ.OPERATING_PAYMENTS","LIQ.OPERATING_RECEIPTS"],"denominator_row_ids":[],"formula":"Gross operating payments - own operating receipts including refunds and deposit interest; exclude financing and capex","eligible_population":"Identical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NET_BURN"],"undefined_when":"never","numeric_fallback":0,"validity_row_id":"LIQ.NET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contract"}},{"id":"KPI.TRAILING_BURN","name":"Trailing actual net burn","numerator_row_ids":["LIQ.NET_BURN"],"denominator_row_ids":[],"formula":"Average last MIN(3,available) actual months of net operating burn","eligible_population":"Identical selected month/version/scenario and explicit numerator/denominator populations; all three scenarios","timing":"Monthly; event checkpoints where specified","unit":"EUR_per_month","frequency":"monthly","reducer":"AVG","interpretation":"SUM flows; END closing stocks; RATIO recomputes annual/cohort numerator and denominator components, never averages monthly ratios. FIRST preserves the first event month with its validity flag.","implemented_row_ids":["KPI.TRAILING_BURN"],"undefined_when":"empty_population","numeric_fallback":0,"validity_row_id":"KPI.TRAILING_BURN.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contract"}},{"id":"KPI.RUNWAY","name":"First future cash breach month","numerator_row_ids":["LIQ.CASH_PLANNED"],"denominator_row_ids":[],"formula":"First future month index with negative closing cash on the selected planned/no_future_rounds path; show event breaches separately. No breach means none within horizon","eligible_population":"Identical selected month/version/scenario and explicit numerator/denominator populations; all three scenarios","timing":"Monthly; event checkpoints where specified","unit":"month_index","frequency":"monthly","reducer":"FIRST","interpretation":"SUM flows; END closing stocks; RATIO recomputes annual/cohort numerator and denominator components, never averages monthly ratios. FIRST preserves the first event month with its validity flag.","implemented_row_ids":["KPI.RUNWAY"],"undefined_when":"not_reached","numeric_fallback":0,"validity_row_id":"KPI.RUNWAY.VALID","display_undefined":"none within horizon","classification":{"recurrence":"not_applicable","commitment":"not_applicable","behaviour":"not_applicable"},"evidence":{"provenance":"EC","source_ids":["SRC.S5.R-047"],"rationale":"Model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contract"}},{"id":"KPI.BUFFER_GAP","name":"Cash buffer shortfall","numerator_row_ids":["LIQ.BUFFER","LIQ.CASH_PLANNED"],"denominator_row_ids":[],"formula":"MAX(0, six months of next-three-month average positive net burn - current cash); month 60 target zero with horizon-limit flag","eligible_population":"Identical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KPI.BUFFER_GAP"],"undefined_when":"never","numeric_fallback":0,"validity_row_id":"KPI.BUFFER_GAP.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contract"}},{"id":"REG.HEADROOM","name":"Statutory capital headroom","numerator_row_ids":["REG.ELIGIBLE_FUNDS","REG.REQUIRED"],"denominator_row_ids":[],"formula":"Eligible own funds - statutory requirement, at each financing checkpoint and month end","eligible_population":"Identical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HEADROOM"],"undefined_when":"never","numeric_fallback":0,"validity_row_id":"REG.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contract"}},{"id":"REG.MGMT_HEADROOM","name":"Management capital headroom","numerator_row_ids":["REG.ELIGIBLE_FUNDS","REG.MGMT_TARGET"],"denominator_row_ids":[],"formula":"Eligible own funds - 1.20 * statutory requirement; management warning separate from statutory breach","eligible_population":"Identical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MGMT_HEADROOM"],"undefined_when":"never","numeric_fallback":0,"validity_row_id":"REG.MGMT_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contract"}},{"id":"LIQ.NEED","name":"Instantaneous qualifying equity need","numerator_row_ids":["LIQ.BUFFER","LIQ.CASH_PLANNED","REG.REQUIRED","REG.ELIGIBLE_FUNDS"],"denominator_row_ids":[],"formula":"MAX(0,buffer-cash,statutory requirement-eligible funds); before hypothetical issue costs, never a financing plug","eligible_population":"Identical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LIQ.NEED"],"undefined_when":"never","numeric_fallback":0,"validity_row_id":"LIQ.NEED.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contract"}},{"id":"KPI.BURN_MULTIPLE","name":"Burn multiple","numerator_row_ids":["LIQ.NET_BURN"],"denominator_row_ids":["KPI.NET_NEW_ARR"],"formula":"Monthly net operating burn / (12 * (current R1+R7 recurring MRR - prior MRR)); denominator must be positive","eligible_population":"Identical selected month/version/scenario and explicit numerator/denominator populations; all three scenarios","timing":"Monthly; event checkpoints where specified","unit":"multiplier","frequency":"monthly","reducer":"RATIO","interpretation":"SUM flows; END closing stocks; RATIO recomputes annual/cohort numerator and denominator components, never averages monthly ratios. FIRST preserves the first event month with its validity flag.","implemented_row_ids":["KPI.BURN_MULTIPLE"],"undefined_when":"denominator_nonpositive","numeric_fallback":0,"validity_row_id":"KPI.BURN_MULTIPL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contract"}},{"id":"COST.VARIANCE","name":"Accrued cost variance","numerator_row_ids":["COST.ACTUAL","COST.BUDGET"],"denominator_row_ids":[],"formula":"Actual accrued cost - original budget accrued cost for identical period and population; positive is adverse","eligible_population":"Identical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COST.VARIANCE"],"undefined_when":"never","numeric_fallback":0,"validity_row_id":"COST.VARIANC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contract"}},{"id":"COST.VARIANCE_PCT","name":"Accrued cost variance percentage","numerator_row_ids":["COST.VARIANCE"],"denominator_row_ids":["COST.BUDGET"],"formula":"(actual accrued cost - original budget cost) / original budget cost","eligible_population":"Identical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COST.VARIANCE_PCT"],"undefined_when":"denominator_zero","numeric_fallback":0,"validity_row_id":"COST.VARIANCE_PCT.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contract"}},{"id":"KPI.REVENUE_GROWTH","name":"Revenue growth","numerator_row_ids":["PNL.REVENUE"],"denominator_row_ids":["PNL.REVENUE_PRIOR"],"formula":"Current period revenue / prior comparable period revenue - 1; prior revenue must be positive","eligible_population":"Identical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REVENUE_GROWTH"],"undefined_when":"denominator_nonpositive","numeric_fallback":0,"validity_row_id":"KPI.REVENUE_GROWTH.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contract"}},{"id":"KPI.ARPU_R7","name":"B2B revenue per service client","numerator_row_ids":["B2B.SEAT_REV","B2B.ONBOARD_REV"],"denominator_row_ids":["B2B.CLIENTS"],"formula":"(Recognised seat revenue + recognised onboarding revenue) / service clients","eligible_population":"B2B service clients in the same period; separate from retail MAU","timing":"Monthly; event checkpoints where specified","unit":"EUR","frequency":"monthly","reducer":"RATIO","interpretation":"Annual ARPU is sum recognised revenue divided by sum monthly service-client counts. Zero clients gives numeric 0, valid=0; prices are net EUR.","implemented_row_ids":["KPI.ARPU_R7"],"undefined_when":"denominator_zero","numeric_fallback":0,"validity_row_id":"KPI.ARPU_R7.VALID","display_undefined":"n/m","classification":{"recurrence":"not_applicable","commitment":"not_applicable","behaviour":"not_applicable"},"evidence":{"provenance":"EC","source_ids":["SRC.S5.R-044"],"rationale":"Stream ARPU definition: the matching-service denominator of calculation rule R-044, applied to the B2B outputs of calculation rule R-017 in each scenario.","policy_ids":[],"checked_on":"2026-10-12","verify":false,"owner":"Model author","refresh_trigger":"New model release or changed law/vendor contract"}},{"id":"COST.UNIT_FTE","name":"Cost per FTE-month","numerator_row_ids":["COST.ACTUAL"],"denominator_row_ids":["PPL.FTE"],"formula":"YTD accrued expense / SUM monthly FTE over the identical YTD period","eligible_population":"Same actual cost population and January-June FTE-month exposure","timing":"Monthly; event checkpoints where specified","unit":"EUR_per_person","frequency":"monthly","reducer":"RATIO","interpretation":"Calculation rule R-047: use FTE-month exposure, never ending headcount. Annual ratios recompute from aligned totals.","implemented_row_ids":["COST.UNIT_FTE"],"undefined_when":"denominator_zero","numeric_fallback":0,"validity_row_id":"COST.UNIT_FTE.VALID","display_undefined":"n/m","classification":{"recurrence":"not_applicable","commitment":"not_applicable","behaviour":"not_applicable"},"evidence":{"provenance":"EC","source_ids":["SRC.S5.R-047"],"rationale":"Calculation rule R-047 unit-cost convention applied to the fictional cost and FTE input dimensions; same definition across scenarios.","policy_ids":[],"checked_on":"2026-10-12","verify":false,"owner":"Model author","refresh_trigger":"New model release or changed law/vendor contract"}}]},"policies":{"meta":{"schema_version":"Kit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13.10.2026","data_version":"CR02-2026-10-13-v1","version":"budget","scenario":"all","currency":"EUR","model_start":"2027-01-01","horizon_months":60,"cutoff_date":null,"frozen_on":"2026-10-13","fictional":true},"policies":[{"id":"P01","title":"Service classification and passport","rule":"Non-custodial DE/AT software case: analytics, signals and Pro viewing from M10; regulated copying and routing from licence in DE and licence+1 in AT. Teams for own-account professional users from M25 in every scenario. Authorisation/passport timing and service classification remain [VERIFY].","affected_row_ids":["PERM.COPY.DE","PERM.COPY.AT","PERM.TEAMS.DE"],"status":"to_verify","verify":true,"owner":"Model author","acceptance_status":"pending","accepted_by":null,"accepted_on":null,"evidence":{"provenance":"IA","source_ids":["SRC.T03","SRC.S5.R-001","SRC.S5.R-002","SRC.S5.R-003","SRC.S5.R-012","SRC.S5.R-017","SRC.T04"],"rationale":"Calculation rules of the model. Individual external verification and policy acceptance remain pending.","policy_ids":["P01"],"checked_on":"2026-10-12","verify":true,"owner":"Model author","refresh_trigger":"New model release or changed law/vendor contract"}},{"id":"P02","title":"Prudential expense base and own funds","rule":"Reference base includes COGS, people, Opex, depreciation, note interest and signed income-tax expense; four Art. 67 deductions are zero. Freeze licence..licence+11 application expenses by owner and scenario; switch after twelve months to the prior calendar year. Statutory requirement is MAX(50000,25% of reference expenses), management target 120%. Eligible own funds exclude positive interim profit, intangibles and DTA. No funding plug; legal/accounting application [VERIFY]. The frozen, independently prepared expense projection covers every expense owner, including zero income-tax rows and zero Series B fee owners. The model reconciles its calculation rule R-039 expenses to these vectors as a cross-check.","affected_row_ids":["REG.TOTAL_EXPENSE","REG.REQUIRED","REG.ELIGIBLE_FUNDS"],"status":"to_verify","verify":true,"owner":"Model author","acceptance_status":"pending","accepted_by":null,"accepted_on":null,"evidence":{"provenance":"IA","source_ids":["SRC.T03","SRC.S5.R-039","SRC.S5.R-040","SRC.S5.R-041","SRC.T04","SRC.CR01"],"rationale":"Calculation rules of the model, with the owner decisions of 12.10.2026 and 13.10.2026. Individual external verification and policy acceptance remain pending. The prudential expense projections were prepared independently for the 13.10.2026 data release and frozen; every expense owner, including income tax and the Series B fee owners, has an explicit value in every window month. Snapshots and release metadata were re-frozen with them. The model reconciles its own expenses to these frozen vectors as a cross-check; this is not a feasibility claim.","policy_ids":["P02"],"checked_on":"2026-10-13","verify":true,"owner":"Model author","refresh_trigger":"New model release or changed law/vendor contract"}},{"id":"P03","title":"Principal copy fee and trader supply","rule":"Owner accepted R2 principal treatment and 50% net trader share on 2026-10-12. Full net copy fee is revenue; customer VAT remains on the full fee. Trader expense is paid next month; small supplier share 100%, optional reverse-charge remainder. Retail and external traders are disjoint; KYC is a unique union of first copy/routing eligibility. Connect is charged once per recipient payout. Contract, VAT and payment-services application remain [VERIFY]; no refund, VAT reversal or trader clawback on disputes.","affected_row_ids":["COPY.REVENUE","COPY.TRADER_EXPENSE","COPY.TRADER_AP","COPY.CONNECT_FEE"],"status":"to_verify","verify":true,"owner":"Model author","acceptance_status":"pending","accepted_by":null,"accepted_on":null,"evidence":{"provenance":"IA","source_ids":["SRC.T03","SRC.S5.R-012","SRC.S5.R-013","SRC.S5.R-014","SRC.S5.R-015","SRC.S5.R-020","SRC.S5.R-021","SRC.T04"],"rationale":"Calculation rules of the model. Individual external verification and policy acceptance remain pending.","policy_ids":["P03"],"checked_on":"2026-10-12","verify":true,"owner":"Model author","refresh_trigger":"New model release or changed law/vendor contract"}},{"id":"P04","title":"Store deemed-supplier and commission","rule":"Stores are deemed suppliers and remit destination consumer VAT. R1 recognises net-before-commission revenue; 15% blended commission is expense at billing, store AR settles next month. Apple/Google each 50% of store route. Web fees apply only to web billing. Annual net advances release over twelve service months. Flat commission blend and contractual accounting remain [VERIFY].","affected_row_ids":["SUB.NET_BILLING","SUB.STORE_FEE","SUB.STORE_AR","SUB.CL"],"status":"to_verify","verify":true,"owner":"Model author","acceptance_status":"pending","accepted_by":null,"accepted_on":null,"evidence":{"provenance":"IA","source_ids":["SRC.T03","SRC.S5.R-008","SRC.S5.R-009","SRC.S5.R-010","SRC.S5.R-011","SRC.T04"],"rationale":"Calculation rules of the model. Individual external verification and policy acceptance remain pending.","policy_ids":["P04"],"checked_on":"2026-10-12","verify":true,"owner":"Model author","refresh_trigger":"New model release or changed law/vendor contract"}},{"id":"P05","title":"Supplier VAT and input recovery","rule":"DE B2C VAT 19%, AT B2C 20% via OSS, validated AT B2B reverse charge. Monthly domestic return settles next month (negative refund); OSS settles the previous quarter in Jan/Apr/Jul/Oct. Input VAT is recognised at invoice, recovery 100%; reverse charge has matching output/input. Payroll, public fees, insurance and processor costs carry no input VAT. Founding splits 225 register and 975 VAT-inclusive notary. Supplier classification, recovery and filing/refund assumptions remain [VERIFY].","affected_row_ids":["VAT.OUT_DOM","VAT.OUT_OSS","VAT.INPUT","VAT.DOM_PAID","VAT.OSS_PAID"],"status":"to_verify","verify":true,"owner":"Model author","acceptance_status":"pending","accepted_by":null,"accepted_on":null,"evidence":{"provenance":"IA","source_ids":["SRC.T03","SRC.S5.R-018","SRC.S5.R-019","SRC.S5.R-025","SRC.S5.R-026","SRC.S5.R-030","SRC.T04"],"rationale":"Calculation rules of the model. Individual external verification and policy acceptance remain pending.","policy_ids":["P05"],"checked_on":"2026-10-12","verify":true,"owner":"Model author","refresh_trigger":"New model release or changed law/vendor contract"}},{"id":"P06","title":"Affiliate stream exclusion","rule":"Licensed copy/routed-order rebates are prohibited and zero. The optional self-directed affiliate module is off in every production scenario. Synthetic affiliate-on fixtures do not authorize production use; a new reviewed policy version is required. Potential eligible commission uses disjoint self-directed volume, market index, 10 bps and 20% share.","affected_row_ids":["AFF.REVENUE","AFF.LICENSED_REVENUE"],"status":"to_verify","verify":true,"owner":"Model author","acceptance_status":"pending","accepted_by":null,"accepted_on":null,"evidence":{"provenance":"IA","source_ids":["SRC.T03","SRC.S5.R-016","SRC.T04"],"rationale":"Calculation rules of the model. Individual external verification and policy acceptance remain pending.","policy_ids":["P06"],"checked_on":"2026-10-12","verify":true,"owner":"Model author","refresh_trigger":"New model release or changed law/vendor contract"}},{"id":"P07","title":"Founder payroll and status","rule":"P01/P02 start with 63000 EUR 2026 salary base; seed event replaces it with 85000 and Series A with 115000. Both are exempt managing shareholders until Series A then employees. Events never create hires/recruiting/equipment. Other hiring fixed across scenarios; January raises 3.5%. Contributions use capped per-person salary, employer halves and the current employee-person count &lt;=30 for U1. Future rates and simplified U1 test, founder status and branch treatment remain [VERIFY]; refresh late-2026 publications.","affected_row_ids":["PPL.HEADCOUNT","PPL.SALARY","PPL.TOTAL"],"status":"to_verify","verify":true,"owner":"Model author","acceptance_status":"pending","accepted_by":null,"accepted_on":null,"evidence":{"provenance":"IA","source_ids":["SRC.T03","SRC.S5.R-022","SRC.S5.R-023","SRC.S5.R-024","SRC.T04"],"rationale":"Calculation rules of the model. Individual external verification and policy acceptance remain pending.","policy_ids":["P07"],"checked_on":"2026-10-12","verify":true,"owner":"Model author","refresh_trigger":"New model release or changed law/vendor contract"}},{"id":"P08","title":"Tax and book treatments","rule":"Separate KSt/GewSt annual loss pools; Soli 5.5% of KSt, no third pool. KSt rates and loss quotas follow year tables; Berlin Hebesatz 410. Add back 25% above 200000 weighted financing/rent/licence base. Monthly tax expense is YTD annualised estimate with December true-up; July assessment and prospective quarterly advances keep credit years. Book and tax depreciation equal, bridges/DTA zero; &gt;50% rolling group acquisition is warning only. Accounting, tax and legal treatment [VERIFY].","affected_row_ids":["TAX.KST","TAX.SOLI","TAX.GEWST","TAX.OWNERSHIP_WARNING"],"status":"to_verify","verify":true,"owner":"Model author","acceptance_status":"pending","accepted_by":null,"accepted_on":null,"evidence":{"provenance":"IA","source_ids":["SRC.T03","SRC.S5.R-029","SRC.S5.R-031","SRC.S5.R-032","SRC.S5.R-033","SRC.S5.R-034","SRC.T04"],"rationale":"Calculation rules of the model. Individual external verification and policy acceptance remain pending.","policy_ids":["P08"],"checked_on":"2026-10-12","verify":true,"owner":"Model author","refresh_trigger":"New model release or changed law/vendor contract"}},{"id":"P09","title":"Funding and share terms","rule":"Fictional financing: 25000 initial capital and 1000000 note in M1, 4000000 seed at 8000000 pre-money M8, 12000000 Series A at 20000000 pre-money M19 with signing M15. Note 5% simple, 20% discount, 5000000 cap, qualified threshold 1000000; maturity at start M19. Closed-form pricing precedes whole-share floors; full liability converts, no conversion-month interest. VSOP is memo only. Alternate path removes all future rounds after June 2027 and dependent founder events. SKR04 edition/local-code mapping and legal/accounting terms [VERIFY]. Design rule: separate INITIAL.P01/P02 receipts of 12500 EUR and 12500 nominal shares each; when both rounds exist seed must be no later than A. At equal months process maturity, seed/conversion, seed pool, A, A pool; A prices from actual issued shares immediately before A, excluding VSOP. Indirect CFO uses change in domestic VAT liability minus asset, adding back capex/round recoverable VAT once at recognition whether it increases an asset or reduces a liability; gross payments remain CFI/CFF. Optional Series B (no event in the shipped plan since the owner decision of 13.10.2026): if a user adds a SERIES_B event, B prices on actual issued shares with the event's cash and signing months, for a separate unrelated B_INVESTOR group. A must be no later than B; same-month B follows A and its pool. Whole B shares receive EUR1 nominal each, residual proceeds go to reserve; after B top up the memo pool to ROUNDDOWN(.14/.86*issued_after_B,0), never shrink it. Notary EUR25000 and legal EUR120000 are net expenses under calculation rule R-026, paid with VAT at the round, and included in contingency. On the alternate path remove B, both fees and dependent effects; keep past events.","affected_row_ids":["FUND.ISSUED","FUND.SHARE_CAPITAL","FUND.RESERVE","LIQ.CASH_NO_FUTURE_ROUNDS","FUND.B_PRICE","FUND.B_SHARES","FUND.VSOP","FUND.OWNERSHIP","OPX.ROUND_COSTS.B.NOTARY","OPX.ROUND_COSTS.B.LEGAL"],"status":"to_verify","verify":true,"owner":"Model author","acceptance_status":"pending","accepted_by":null,"accepted_on":null,"evidence":{"provenance":"IA","source_ids":["SRC.T03","SRC.S5.R-026","SRC.S5.R-035","SRC.S5.R-036","SRC.S5.R-037","SRC.S5.R-038","SRC.S5.R-042","SRC.S5.R-043","SRC.T04","SRC.CR01"],"rationale":"Calculation rules of the model. Individual external verification and policy acceptance remain pending. The owner decisions of 12.10.2026 and 13.10.2026 amend the funding rules; external policy acceptance remains pending.","policy_ids":["P09"],"checked_on":"2026-10-13","verify":true,"owner":"Model author","refresh_trigger":"New model release or changed law/vendor contract"}},{"id":"P10","title":"Audit from licence year","rule":"CASP audit starts in licence calendar year, allocating the full annual scenario amount across licence..December, then annual/12. Running regulatory costs start at licence; pre-insurance ends immediately before it. LEGAL_APP M1-12 and DORA_SETUP M4-12 budgets do not extend on delay. BaFin fee paid at licence. Minimum levy carried through the horizon is IA; final audit/levy law and contract applicability [VERIFY].","affected_row_ids":["OPX.REG.AUDIT","OPX.REG.LEVY"],"status":"to_verify","verify":true,"owner":"Model author","acceptance_status":"pending","accepted_by":null,"accepted_on":null,"evidence":{"provenance":"IA","source_ids":["SRC.T03","SRC.S5.R-027","SRC.T04"],"rationale":"Calculation rules of the model. Individual external verification and policy acceptance remain pending.","policy_ids":["P10"],"checked_on":"2026-10-12","verify":true,"owner":"Model author","refresh_trigger":"New model release or changed law/vendor contract"}}],"prudential_projections":[{"scenario":"bas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53.0222729545856,"deduction_category":"none"},{"month":13,"expense_row_id":"COGS.CLOUD_FIXED","expense_eur":1500,"deduction_category":"none"},{"month":13,"expense_row_id":"COGS.CLOUD_VARIABLE","expense_eur":342.91693108636366,"deduction_category":"none"},{"month":13,"expense_row_id":"COGS.DISPUTE","expense_eur":39.16369037246317,"deduction_category":"none"},{"month":13,"expense_row_id":"COGS.FRAUD","expense_eur":8.478318412642176,"deduction_category":"none"},{"month":13,"expense_row_id":"COGS.KYC_MINIMUM","expense_eur":0,"deduction_category":"none"},{"month":13,"expense_row_id":"COGS.KYC_VARIABLE","expense_eur":280.1734288172104,"deduction_category":"none"},{"month":13,"expense_row_id":"COGS.MDATA","expense_eur":868.695652173913,"deduction_category":"none"},{"month":13,"expense_row_id":"COGS.PROCESSOR","expense_eur":182.11856927380572,"deduction_category":"none"},{"month":13,"expense_row_id":"COGS.SUPPORT","expense_eur":342.91693108636366,"deduction_category":"none"},{"month":13,"expense_row_id":"COPY.CONNECT_FEE","expense_eur":0,"deduction_category":"none"},{"month":13,"expense_row_id":"COPY.TRADER_EXPENSE","expense_eur":842.4626112738654,"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2609.2704166666667,"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232.94561727272728,"deduction_category":"none"},{"month":13,"expense_row_id":"OPX.REG.AUDIT","expense_eur":6666.666666666667,"deduction_category":"none"},{"month":13,"expense_row_id":"OPX.REG.BAFIN_FEE","expense_eur":25000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467.63933748564267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76.58317614671493,"deduction_category":"none"},{"month":14,"expense_row_id":"COGS.CLOUD_FIXED","expense_eur":1500,"deduction_category":"none"},{"month":14,"expense_row_id":"COGS.CLOUD_VARIABLE","expense_eur":438.2652095613409,"deduction_category":"none"},{"month":14,"expense_row_id":"COGS.DISPUTE","expense_eur":59.33213255721346,"deduction_category":"none"},{"month":14,"expense_row_id":"COGS.FRAUD","expense_eur":14.130385541647073,"deduction_category":"none"},{"month":14,"expense_row_id":"COGS.KYC_MINIMUM","expense_eur":0,"deduction_category":"none"},{"month":14,"expense_row_id":"COGS.KYC_VARIABLE","expense_eur":268.06269442392846,"deduction_category":"none"},{"month":14,"expense_row_id":"COGS.MDATA","expense_eur":868.695652173913,"deduction_category":"none"},{"month":14,"expense_row_id":"COGS.PROCESSOR","expense_eur":274.5683533265019,"deduction_category":"none"},{"month":14,"expense_row_id":"COGS.SUPPORT","expense_eur":438.2652095613409,"deduction_category":"none"},{"month":14,"expense_row_id":"COPY.CONNECT_FEE","expense_eur":77.59018249727842,"deduction_category":"none"},{"month":14,"expense_row_id":"COPY.TRADER_EXPENSE","expense_eur":1816.672150256896,"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2219.3416666666667,"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342.91693108636366,"deduction_category":"none"},{"month":14,"expense_row_id":"OPX.REG.AUDIT","expense_eur":6666.666666666667,"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555.3688459658281,"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100.48336891667934,"deduction_category":"none"},{"month":15,"expense_row_id":"COGS.CLOUD_FIXED","expense_eur":1500,"deduction_category":"none"},{"month":15,"expense_row_id":"COGS.CLOUD_VARIABLE","expense_eur":526.823061190109,"deduction_category":"none"},{"month":15,"expense_row_id":"COGS.DISPUTE","expense_eur":79.98438210690806,"deduction_category":"none"},{"month":15,"expense_row_id":"COGS.FRAUD","expense_eur":20.02799533456714,"deduction_category":"none"},{"month":15,"expense_row_id":"COGS.KYC_MINIMUM","expense_eur":0,"deduction_category":"none"},{"month":15,"expense_row_id":"COGS.KYC_VARIABLE","expense_eur":292.10272746186615,"deduction_category":"none"},{"month":15,"expense_row_id":"COGS.MDATA","expense_eur":868.695652173913,"deduction_category":"none"},{"month":15,"expense_row_id":"COGS.PROCESSOR","expense_eur":369.1551762490262,"deduction_category":"none"},{"month":15,"expense_row_id":"COGS.SUPPORT","expense_eur":526.823061190109,"deduction_category":"none"},{"month":15,"expense_row_id":"COPY.CONNECT_FEE","expense_eur":117.10219404348902,"deduction_category":"none"},{"month":15,"expense_row_id":"COPY.TRADER_EXPENSE","expense_eur":2848.0947948902467,"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2219.3416666666667,"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438.2652095613409,"deduction_category":"none"},{"month":15,"expense_row_id":"OPX.REG.AUDIT","expense_eur":6666.666666666667,"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635.7437189294083,"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125.4779828844929,"deduction_category":"none"},{"month":16,"expense_row_id":"COGS.CLOUD_FIXED","expense_eur":1500,"deduction_category":"none"},{"month":16,"expense_row_id":"COGS.CLOUD_VARIABLE","expense_eur":612.15590545801,"deduction_category":"none"},{"month":16,"expense_row_id":"COGS.DISPUTE","expense_eur":101.6000981731906,"deduction_category":"none"},{"month":16,"expense_row_id":"COGS.FRAUD","expense_eur":26.241801175513046,"deduction_category":"none"},{"month":16,"expense_row_id":"COGS.KYC_MINIMUM","expense_eur":0,"deduction_category":"none"},{"month":16,"expense_row_id":"COGS.KYC_VARIABLE","expense_eur":324.4188380165367,"deduction_category":"none"},{"month":16,"expense_row_id":"COGS.MDATA","expense_eur":868.695652173913,"deduction_category":"none"},{"month":16,"expense_row_id":"COGS.PROCESSOR","expense_eur":468.1473077041845,"deduction_category":"none"},{"month":16,"expense_row_id":"COGS.SUPPORT","expense_eur":612.15590545801,"deduction_category":"none"},{"month":16,"expense_row_id":"COPY.CONNECT_FEE","expense_eur":152.29401498627362,"deduction_category":"none"},{"month":16,"expense_row_id":"COPY.TRADER_EXPENSE","expense_eur":3956.135743922746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2219.3416666666667,"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526.823061190109,"deduction_category":"none"},{"month":16,"expense_row_id":"OPX.REG.AUDIT","expense_eur":6666.666666666667,"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713.9280875204748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151.304499843689,"deduction_category":"none"},{"month":17,"expense_row_id":"COGS.CLOUD_FIXED","expense_eur":1500,"deduction_category":"none"},{"month":17,"expense_row_id":"COGS.CLOUD_VARIABLE","expense_eur":694.005493727582,"deduction_category":"none"},{"month":17,"expense_row_id":"COGS.DISPUTE","expense_eur":123.9422369810433,"deduction_category":"none"},{"month":17,"expense_row_id":"COGS.FRAUD","expense_eur":32.700520018866214,"deduction_category":"none"},{"month":17,"expense_row_id":"COGS.KYC_MINIMUM","expense_eur":0,"deduction_category":"none"},{"month":17,"expense_row_id":"COGS.KYC_VARIABLE","expense_eur":355.4665604422,"deduction_category":"none"},{"month":17,"expense_row_id":"COGS.MDATA","expense_eur":868.695652173913,"deduction_category":"none"},{"month":17,"expense_row_id":"COGS.PROCESSOR","expense_eur":570.4633087937598,"deduction_category":"none"},{"month":17,"expense_row_id":"COGS.SUPPORT","expense_eur":694.005493727582,"deduction_category":"none"},{"month":17,"expense_row_id":"COPY.CONNECT_FEE","expense_eur":185.72994299449806,"deduction_category":"none"},{"month":17,"expense_row_id":"COPY.TRADER_EXPENSE","expense_eur":5124.023675448426,"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2219.3416666666667,"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612.15590545801,"deduction_category":"none"},{"month":17,"expense_row_id":"OPX.REG.AUDIT","expense_eur":6666.666666666667,"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790.1239583922633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177.93086049031533,"deduction_category":"none"},{"month":18,"expense_row_id":"COGS.CLOUD_FIXED","expense_eur":1500,"deduction_category":"none"},{"month":18,"expense_row_id":"COGS.CLOUD_VARIABLE","expense_eur":773.3395237005826,"deduction_category":"none"},{"month":18,"expense_row_id":"COGS.DISPUTE","expense_eur":146.97351346443224,"deduction_category":"none"},{"month":18,"expense_row_id":"COGS.FRAUD","expense_eur":39.3894417995912,"deduction_category":"none"},{"month":18,"expense_row_id":"COGS.KYC_MINIMUM","expense_eur":0,"deduction_category":"none"},{"month":18,"expense_row_id":"COGS.KYC_VARIABLE","expense_eur":384.8252594488337,"deduction_category":"none"},{"month":18,"expense_row_id":"COGS.MDATA","expense_eur":868.695652173913,"deduction_category":"none"},{"month":18,"expense_row_id":"COGS.PROCESSOR","expense_eur":675.9363753245327,"deduction_category":"none"},{"month":18,"expense_row_id":"COGS.SUPPORT","expense_eur":773.3395237005826,"deduction_category":"none"},{"month":18,"expense_row_id":"COPY.CONNECT_FEE","expense_eur":218.44922859651527,"deduction_category":"none"},{"month":18,"expense_row_id":"COPY.TRADER_EXPENSE","expense_eur":6348.548841575295,"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2219.3416666666667,"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694.005493727582,"deduction_category":"none"},{"month":18,"expense_row_id":"OPX.REG.AUDIT","expense_eur":6666.666666666667,"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864.5886555653582,"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205.25449910032782,"deduction_category":"none"},{"month":19,"expense_row_id":"COGS.CLOUD_FIXED","expense_eur":1500,"deduction_category":"none"},{"month":19,"expense_row_id":"COGS.CLOUD_VARIABLE","expense_eur":850.6599315511232,"deduction_category":"none"},{"month":19,"expense_row_id":"COGS.DISPUTE","expense_eur":170.60350642702562,"deduction_category":"none"},{"month":19,"expense_row_id":"COGS.FRAUD","expense_eur":46.28166744709124,"deduction_category":"none"},{"month":19,"expense_row_id":"COGS.KYC_MINIMUM","expense_eur":0,"deduction_category":"none"},{"month":19,"expense_row_id":"COGS.KYC_VARIABLE","expense_eur":413.0293361504398,"deduction_category":"none"},{"month":19,"expense_row_id":"COGS.MDATA","expense_eur":868.695652173913,"deduction_category":"none"},{"month":19,"expense_row_id":"COGS.PROCESSOR","expense_eur":784.1531216960572,"deduction_category":"none"},{"month":19,"expense_row_id":"COGS.SUPPORT","expense_eur":850.6599315511232,"deduction_category":"none"},{"month":19,"expense_row_id":"COPY.CONNECT_FEE","expense_eur":250.3544747320648,"deduction_category":"none"},{"month":19,"expense_row_id":"COPY.TRADER_EXPENSE","expense_eur":7623.309310974901,"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8255.092916666666,"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773.3395237005826,"deduction_category":"none"},{"month":19,"expense_row_id":"OPX.REG.AUDIT","expense_eur":6666.666666666667,"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937.3712991559547,"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233.38065123230717,"deduction_category":"none"},{"month":20,"expense_row_id":"COGS.CLOUD_FIXED","expense_eur":1500,"deduction_category":"none"},{"month":20,"expense_row_id":"COGS.CLOUD_VARIABLE","expense_eur":927.0731788624315,"deduction_category":"none"},{"month":20,"expense_row_id":"COGS.DISPUTE","expense_eur":194.9164086774765,"deduction_category":"none"},{"month":20,"expense_row_id":"COGS.FRAUD","expense_eur":53.397741501647985,"deduction_category":"none"},{"month":20,"expense_row_id":"COGS.KYC_MINIMUM","expense_eur":0,"deduction_category":"none"},{"month":20,"expense_row_id":"COGS.KYC_VARIABLE","expense_eur":440.4353804751381,"deduction_category":"none"},{"month":20,"expense_row_id":"COGS.MDATA","expense_eur":868.695652173913,"deduction_category":"none"},{"month":20,"expense_row_id":"COGS.PROCESSOR","expense_eur":895.5019354057857,"deduction_category":"none"},{"month":20,"expense_row_id":"COGS.SUPPORT","expense_eur":927.0731788624315,"deduction_category":"none"},{"month":20,"expense_row_id":"COPY.CONNECT_FEE","expense_eur":281.718496520558,"deduction_category":"none"},{"month":20,"expense_row_id":"COPY.TRADER_EXPENSE","expense_eur":8953.392000588343,"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2258.0416666666665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850.6599315511232,"deduction_category":"none"},{"month":20,"expense_row_id":"OPX.REG.AUDIT","expense_eur":6666.666666666667,"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1008.7165043802022,"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262.1175749007903,"deduction_category":"none"},{"month":21,"expense_row_id":"COGS.CLOUD_FIXED","expense_eur":1500,"deduction_category":"none"},{"month":21,"expense_row_id":"COGS.CLOUD_VARIABLE","expense_eur":1002.3213401608889,"deduction_category":"none"},{"month":21,"expense_row_id":"COGS.DISPUTE","expense_eur":219.74836449589398,"deduction_category":"none"},{"month":21,"expense_row_id":"COGS.FRAUD","expense_eur":60.69130556306504,"deduction_category":"none"},{"month":21,"expense_row_id":"COGS.KYC_MINIMUM","expense_eur":0,"deduction_category":"none"},{"month":21,"expense_row_id":"COGS.KYC_VARIABLE","expense_eur":467.1411266062435,"deduction_category":"none"},{"month":21,"expense_row_id":"COGS.MDATA","expense_eur":868.695652173913,"deduction_category":"none"},{"month":21,"expense_row_id":"COGS.PROCESSOR","expense_eur":1009.2316050069834,"deduction_category":"none"},{"month":21,"expense_row_id":"COGS.SUPPORT","expense_eur":1002.3213401608889,"deduction_category":"none"},{"month":21,"expense_row_id":"COPY.CONNECT_FEE","expense_eur":312.72483844154556,"deduction_category":"none"},{"month":21,"expense_row_id":"COPY.TRADER_EXPENSE","expense_eur":10327.183949327944,"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2258.0416666666665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927.0731788624315,"deduction_category":"none"},{"month":21,"expense_row_id":"OPX.REG.AUDIT","expense_eur":6666.666666666667,"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1078.646774201791,"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296.79804601107935,"deduction_category":"none"},{"month":22,"expense_row_id":"COGS.CLOUD_FIXED","expense_eur":1500,"deduction_category":"none"},{"month":22,"expense_row_id":"COGS.CLOUD_VARIABLE","expense_eur":1076.3545964986558,"deduction_category":"none"},{"month":22,"expense_row_id":"COGS.DISPUTE","expense_eur":247.67224547980786,"deduction_category":"none"},{"month":22,"expense_row_id":"COGS.FRAUD","expense_eur":67.92490672354783,"deduction_category":"none"},{"month":22,"expense_row_id":"COGS.KYC_MINIMUM","expense_eur":0,"deduction_category":"none"},{"month":22,"expense_row_id":"COGS.KYC_VARIABLE","expense_eur":492.85830792105304,"deduction_category":"none"},{"month":22,"expense_row_id":"COGS.MDATA","expense_eur":868.695652173913,"deduction_category":"none"},{"month":22,"expense_row_id":"COGS.PROCESSOR","expense_eur":1137.9669916460134,"deduction_category":"none"},{"month":22,"expense_row_id":"COGS.SUPPORT","expense_eur":1076.3545964986558,"deduction_category":"none"},{"month":22,"expense_row_id":"COPY.CONNECT_FEE","expense_eur":343.66397108830563,"deduction_category":"none"},{"month":22,"expense_row_id":"COPY.TRADER_EXPENSE","expense_eur":11736.018724346695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2258.0416666666665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1002.3213401608889,"deduction_category":"none"},{"month":22,"expense_row_id":"OPX.REG.AUDIT","expense_eur":6666.666666666667,"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1212.8608483016963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326.32109666877267,"deduction_category":"none"},{"month":23,"expense_row_id":"COGS.CLOUD_FIXED","expense_eur":1500,"deduction_category":"none"},{"month":23,"expense_row_id":"COGS.CLOUD_VARIABLE","expense_eur":1150.53893555172,"deduction_category":"none"},{"month":23,"expense_row_id":"COGS.DISPUTE","expense_eur":273.3541096058183,"deduction_category":"none"},{"month":23,"expense_row_id":"COGS.FRAUD","expense_eur":75.4050155310347,"deduction_category":"none"},{"month":23,"expense_row_id":"COGS.KYC_MINIMUM","expense_eur":0,"deduction_category":"none"},{"month":23,"expense_row_id":"COGS.KYC_VARIABLE","expense_eur":518.1171017829179,"deduction_category":"none"},{"month":23,"expense_row_id":"COGS.MDATA","expense_eur":868.695652173913,"deduction_category":"none"},{"month":23,"expense_row_id":"COGS.PROCESSOR","expense_eur":1255.5187055011854,"deduction_category":"none"},{"month":23,"expense_row_id":"COGS.SUPPORT","expense_eur":1150.53893555172,"deduction_category":"none"},{"month":23,"expense_row_id":"COPY.CONNECT_FEE","expense_eur":374.4113157724135,"deduction_category":"none"},{"month":23,"expense_row_id":"COPY.TRADER_EXPENSE","expense_eur":13200.229790841051,"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2258.0416666666665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1076.3545964986558,"deduction_category":"none"},{"month":23,"expense_row_id":"OPX.REG.AUDIT","expense_eur":6666.666666666667,"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1274.1383076491243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357.37227896793485,"deduction_category":"none"},{"month":24,"expense_row_id":"COGS.CLOUD_FIXED","expense_eur":1500,"deduction_category":"none"},{"month":24,"expense_row_id":"COGS.CLOUD_VARIABLE","expense_eur":1224.742028375122,"deduction_category":"none"},{"month":24,"expense_row_id":"COGS.DISPUTE","expense_eur":300.0486926538401,"deduction_category":"none"},{"month":24,"expense_row_id":"COGS.FRAUD","expense_eur":83.07859804941293,"deduction_category":"none"},{"month":24,"expense_row_id":"COGS.KYC_MINIMUM","expense_eur":0,"deduction_category":"none"},{"month":24,"expense_row_id":"COGS.KYC_VARIABLE","expense_eur":543.2126175282414,"deduction_category":"none"},{"month":24,"expense_row_id":"COGS.MDATA","expense_eur":868.695652173913,"deduction_category":"none"},{"month":24,"expense_row_id":"COGS.PROCESSOR","expense_eur":1377.8358428319293,"deduction_category":"none"},{"month":24,"expense_row_id":"COGS.SUPPORT","expense_eur":1224.742028375122,"deduction_category":"none"},{"month":24,"expense_row_id":"COPY.CONNECT_FEE","expense_eur":405.0528468512818,"deduction_category":"none"},{"month":24,"expense_row_id":"COPY.TRADER_EXPENSE","expense_eur":14713.596817359268,"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3109.8897916666665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1150.53893555172,"deduction_category":"none"},{"month":24,"expense_row_id":"OPX.REG.AUDIT","expense_eur":6666.666666666667,"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1343.914655446274,"deduction_category":"none"},{"month":24,"expense_row_id":"TAX.GEWST","expense_eur":0,"deduction_category":"none"},{"month":24,"expense_row_id":"TAX.KST","expense_eur":0,"deduction_category":"none"},{"month":24,"expense_row_id":"TAX.SOLI","expense_eur":0,"deduction_category":"none"}]},{"scenario":"upsid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122.07820637416134,"deduction_category":"none"},{"month":13,"expense_row_id":"COGS.CLOUD_FIXED","expense_eur":1500,"deduction_category":"none"},{"month":13,"expense_row_id":"COGS.CLOUD_VARIABLE","expense_eur":587.8858935743182,"deduction_category":"none"},{"month":13,"expense_row_id":"COGS.DISPUTE","expense_eur":86.48200722509033,"deduction_category":"none"},{"month":13,"expense_row_id":"COGS.FRAUD","expense_eur":20.014051136327517,"deduction_category":"none"},{"month":13,"expense_row_id":"COGS.KYC_MINIMUM","expense_eur":0,"deduction_category":"none"},{"month":13,"expense_row_id":"COGS.KYC_VARIABLE","expense_eur":610.9165379729344,"deduction_category":"none"},{"month":13,"expense_row_id":"COGS.MDATA","expense_eur":868.695652173913,"deduction_category":"none"},{"month":13,"expense_row_id":"COGS.PROCESSOR","expense_eur":403.941056190553,"deduction_category":"none"},{"month":13,"expense_row_id":"COGS.SUPPORT","expense_eur":587.8858935743182,"deduction_category":"none"},{"month":13,"expense_row_id":"COPY.CONNECT_FEE","expense_eur":0,"deduction_category":"none"},{"month":13,"expense_row_id":"COPY.TRADER_EXPENSE","expense_eur":2166.6534607681497,"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2442.60375,"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560.7036435,"deduction_category":"none"},{"month":13,"expense_row_id":"OPX.REG.AUDIT","expense_eur":3333.3333333333335,"deduction_category":"none"},{"month":13,"expense_row_id":"OPX.REG.BAFIN_FEE","expense_eur":10000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1031.3338325490097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183.53587744574946,"deduction_category":"none"},{"month":14,"expense_row_id":"COGS.CLOUD_FIXED","expense_eur":1500,"deduction_category":"none"},{"month":14,"expense_row_id":"COGS.CLOUD_VARIABLE","expense_eur":761.3414197080634,"deduction_category":"none"},{"month":14,"expense_row_id":"COGS.DISPUTE","expense_eur":134.69388098071983,"deduction_category":"none"},{"month":14,"expense_row_id":"COGS.FRAUD","expense_eur":34.56423170395802,"deduction_category":"none"},{"month":14,"expense_row_id":"COGS.KYC_MINIMUM","expense_eur":0,"deduction_category":"none"},{"month":14,"expense_row_id":"COGS.KYC_VARIABLE","expense_eur":572.868091531282,"deduction_category":"none"},{"month":14,"expense_row_id":"COGS.MDATA","expense_eur":868.695652173913,"deduction_category":"none"},{"month":14,"expense_row_id":"COGS.PROCESSOR","expense_eur":626.7730317455288,"deduction_category":"none"},{"month":14,"expense_row_id":"COGS.SUPPORT","expense_eur":761.3414197080634,"deduction_category":"none"},{"month":14,"expense_row_id":"COPY.CONNECT_FEE","expense_eur":136.99158709134076,"deduction_category":"none"},{"month":14,"expense_row_id":"COPY.TRADER_EXPENSE","expense_eur":4790.167716551174,"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2052.675,"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823.0402510040454,"deduction_category":"none"},{"month":14,"expense_row_id":"OPX.REG.AUDIT","expense_eur":3333.3333333333335,"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1243.7213963487266,"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246.8777103831372,"deduction_category":"none"},{"month":15,"expense_row_id":"COGS.CLOUD_FIXED","expense_eur":1500,"deduction_category":"none"},{"month":15,"expense_row_id":"COGS.CLOUD_VARIABLE","expense_eur":924.4152494034146,"deduction_category":"none"},{"month":15,"expense_row_id":"COGS.DISPUTE","expense_eur":184.8236731767886,"deduction_category":"none"},{"month":15,"expense_row_id":"COGS.FRAUD","expense_eur":50.01013728871741,"deduction_category":"none"},{"month":15,"expense_row_id":"COGS.KYC_MINIMUM","expense_eur":0,"deduction_category":"none"},{"month":15,"expense_row_id":"COGS.KYC_VARIABLE","expense_eur":625.1491292848017,"deduction_category":"none"},{"month":15,"expense_row_id":"COGS.MDATA","expense_eur":868.695652173913,"deduction_category":"none"},{"month":15,"expense_row_id":"COGS.PROCESSOR","expense_eur":858.2692490877396,"deduction_category":"none"},{"month":15,"expense_row_id":"COGS.SUPPORT","expense_eur":924.4152494034146,"deduction_category":"none"},{"month":15,"expense_row_id":"COPY.CONNECT_FEE","expense_eur":209.1348950586661,"deduction_category":"none"},{"month":15,"expense_row_id":"COPY.TRADER_EXPENSE","expense_eur":7606.773319396049,"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2052.675,"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1065.8779875912887,"deduction_category":"none"},{"month":15,"expense_row_id":"OPX.REG.AUDIT","expense_eur":3333.3333333333335,"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1440.1239121958258,"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314.0863860431399,"deduction_category":"none"},{"month":16,"expense_row_id":"COGS.CLOUD_FIXED","expense_eur":1500,"deduction_category":"none"},{"month":16,"expense_row_id":"COGS.CLOUD_VARIABLE","expense_eur":1083.1278469826552,"deduction_category":"none"},{"month":16,"expense_row_id":"COGS.DISPUTE","expense_eur":238.01109379134874,"deduction_category":"none"},{"month":16,"expense_row_id":"COGS.FRAUD","expense_eur":66.5029947800276,"deduction_category":"none"},{"month":16,"expense_row_id":"COGS.KYC_MINIMUM","expense_eur":0,"deduction_category":"none"},{"month":16,"expense_row_id":"COGS.KYC_VARIABLE","expense_eur":697.8954916807004,"deduction_category":"none"},{"month":16,"expense_row_id":"COGS.MDATA","expense_eur":868.695652173913,"deduction_category":"none"},{"month":16,"expense_row_id":"COGS.PROCESSOR","expense_eur":1103.8866000984078,"deduction_category":"none"},{"month":16,"expense_row_id":"COGS.SUPPORT","expense_eur":1083.1278469826552,"deduction_category":"none"},{"month":16,"expense_row_id":"COPY.CONNECT_FEE","expense_eur":277.8564138050202,"deduction_category":"none"},{"month":16,"expense_row_id":"COPY.TRADER_EXPENSE","expense_eur":10658.693889503706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2052.675,"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1294.1813491647804,"deduction_category":"none"},{"month":16,"expense_row_id":"OPX.REG.AUDIT","expense_eur":3333.3333333333335,"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1635.8606887586218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384.4200876664993,"deduction_category":"none"},{"month":17,"expense_row_id":"COGS.CLOUD_FIXED","expense_eur":1500,"deduction_category":"none"},{"month":17,"expense_row_id":"COGS.CLOUD_VARIABLE","expense_eur":1236.8784517673262,"deduction_category":"none"},{"month":17,"expense_row_id":"COGS.DISPUTE","expense_eur":293.6684671457564,"deduction_category":"none"},{"month":17,"expense_row_id":"COGS.FRAUD","expense_eur":83.85662539386485,"deduction_category":"none"},{"month":17,"expense_row_id":"COGS.KYC_MINIMUM","expense_eur":0,"deduction_category":"none"},{"month":17,"expense_row_id":"COGS.KYC_VARIABLE","expense_eur":767.8816977573094,"deduction_category":"none"},{"month":17,"expense_row_id":"COGS.MDATA","expense_eur":868.695652173913,"deduction_category":"none"},{"month":17,"expense_row_id":"COGS.PROCESSOR","expense_eur":1360.9115015596396,"deduction_category":"none"},{"month":17,"expense_row_id":"COGS.SUPPORT","expense_eur":1236.8784517673262,"deduction_category":"none"},{"month":17,"expense_row_id":"COPY.CONNECT_FEE","expense_eur":344.4842730095941,"deduction_category":"none"},{"month":17,"expense_row_id":"COPY.TRADER_EXPENSE","expense_eur":13903.136310786727,"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2052.675,"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1516.3789857757172,"deduction_category":"none"},{"month":17,"expense_row_id":"OPX.REG.AUDIT","expense_eur":3333.3333333333335,"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1830.5833297777413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457.78127842840564,"deduction_category":"none"},{"month":18,"expense_row_id":"COGS.CLOUD_FIXED","expense_eur":1500,"deduction_category":"none"},{"month":18,"expense_row_id":"COGS.CLOUD_VARIABLE","expense_eur":1387.2492996385197,"deduction_category":"none"},{"month":18,"expense_row_id":"COGS.DISPUTE","expense_eur":351.69694421006704,"deduction_category":"none"},{"month":18,"expense_row_id":"COGS.FRAUD","expense_eur":102.03061023948786,"deduction_category":"none"},{"month":18,"expense_row_id":"COGS.KYC_MINIMUM","expense_eur":0,"deduction_category":"none"},{"month":18,"expense_row_id":"COGS.KYC_VARIABLE","expense_eur":834.5352325325532,"deduction_category":"none"},{"month":18,"expense_row_id":"COGS.MDATA","expense_eur":868.695652173913,"deduction_category":"none"},{"month":18,"expense_row_id":"COGS.PROCESSOR","expense_eur":1628.8972479330432,"deduction_category":"none"},{"month":18,"expense_row_id":"COGS.SUPPORT","expense_eur":1387.2492996385197,"deduction_category":"none"},{"month":18,"expense_row_id":"COPY.CONNECT_FEE","expense_eur":410.70095335347,"deduction_category":"none"},{"month":18,"expense_row_id":"COPY.TRADER_EXPENSE","expense_eur":17332.24489344174,"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2052.675,"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1731.6298324742565,"deduction_category":"none"},{"month":18,"expense_row_id":"OPX.REG.AUDIT","expense_eur":3333.3333333333335,"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2024.6929213460085,"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533.897861606041,"deduction_category":"none"},{"month":19,"expense_row_id":"COGS.CLOUD_FIXED","expense_eur":1500,"deduction_category":"none"},{"month":19,"expense_row_id":"COGS.CLOUD_VARIABLE","expense_eur":1535.0926894746801,"deduction_category":"none"},{"month":19,"expense_row_id":"COGS.DISPUTE","expense_eur":411.878339017224,"deduction_category":"none"},{"month":19,"expense_row_id":"COGS.FRAUD","expense_eur":120.95497207931405,"deduction_category":"none"},{"month":19,"expense_row_id":"COGS.KYC_MINIMUM","expense_eur":0,"deduction_category":"none"},{"month":19,"expense_row_id":"COGS.KYC_VARIABLE","expense_eur":898.8785235792249,"deduction_category":"none"},{"month":19,"expense_row_id":"COGS.MDATA","expense_eur":868.695652173913,"deduction_category":"none"},{"month":19,"expense_row_id":"COGS.PROCESSOR","expense_eur":1906.8375536215433,"deduction_category":"none"},{"month":19,"expense_row_id":"COGS.SUPPORT","expense_eur":1535.0926894746801,"deduction_category":"none"},{"month":19,"expense_row_id":"COPY.CONNECT_FEE","expense_eur":476.27793677391645,"deduction_category":"none"},{"month":19,"expense_row_id":"COPY.TRADER_EXPENSE","expense_eur":20930.39245219337,"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8088.42625,"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1942.1490194939274,"deduction_category":"none"},{"month":19,"expense_row_id":"OPX.REG.AUDIT","expense_eur":3333.3333333333335,"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2218.0484535501564,"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613.053218240242,"deduction_category":"none"},{"month":20,"expense_row_id":"COGS.CLOUD_FIXED","expense_eur":1500,"deduction_category":"none"},{"month":20,"expense_row_id":"COGS.CLOUD_VARIABLE","expense_eur":1682.345232678012,"deduction_category":"none"},{"month":20,"expense_row_id":"COGS.DISPUTE","expense_eur":474.41715744727685,"deduction_category":"none"},{"month":20,"expense_row_id":"COGS.FRAUD","expense_eur":140.6868266235774,"deduction_category":"none"},{"month":20,"expense_row_id":"COGS.KYC_MINIMUM","expense_eur":0,"deduction_category":"none"},{"month":20,"expense_row_id":"COGS.KYC_VARIABLE","expense_eur":961.7132727579301,"deduction_category":"none"},{"month":20,"expense_row_id":"COGS.MDATA","expense_eur":868.695652173913,"deduction_category":"none"},{"month":20,"expense_row_id":"COGS.PROCESSOR","expense_eur":2195.6857339732637,"deduction_category":"none"},{"month":20,"expense_row_id":"COGS.SUPPORT","expense_eur":1682.345232678012,"deduction_category":"none"},{"month":20,"expense_row_id":"COPY.CONNECT_FEE","expense_eur":541.6354916471005,"deduction_category":"none"},{"month":20,"expense_row_id":"COPY.TRADER_EXPENSE","expense_eur":24712.762694427314,"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2091.375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2149.129765264552,"deduction_category":"none"},{"month":20,"expense_row_id":"OPX.REG.AUDIT","expense_eur":3333.3333333333335,"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2411.0115554773643,"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694.7255458487634,"deduction_category":"none"},{"month":21,"expense_row_id":"COGS.CLOUD_FIXED","expense_eur":1500,"deduction_category":"none"},{"month":21,"expense_row_id":"COGS.CLOUD_VARIABLE","expense_eur":1828.5097135362528,"deduction_category":"none"},{"month":21,"expense_row_id":"COGS.DISPUTE","expense_eur":538.9086704063078,"deduction_category":"none"},{"month":21,"expense_row_id":"COGS.FRAUD","expense_eur":161.1001687118155,"deduction_category":"none"},{"month":21,"expense_row_id":"COGS.KYC_MINIMUM","expense_eur":0,"deduction_category":"none"},{"month":21,"expense_row_id":"COGS.KYC_VARIABLE","expense_eur":1023.2017289216793,"deduction_category":"none"},{"month":21,"expense_row_id":"COGS.MDATA","expense_eur":868.695652173913,"deduction_category":"none"},{"month":21,"expense_row_id":"COGS.PROCESSOR","expense_eur":2493.5690597341745,"deduction_category":"none"},{"month":21,"expense_row_id":"COGS.SUPPORT","expense_eur":1828.5097135362528,"deduction_category":"none"},{"month":21,"expense_row_id":"COPY.CONNECT_FEE","expense_eur":607.1180106566609,"deduction_category":"none"},{"month":21,"expense_row_id":"COPY.TRADER_EXPENSE","expense_eur":28648.70840180055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2091.375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2355.283325749217,"deduction_category":"none"},{"month":21,"expense_row_id":"OPX.REG.AUDIT","expense_eur":3333.3333333333335,"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2603.4522901531514,"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792.0416016957876,"deduction_category":"none"},{"month":22,"expense_row_id":"COGS.CLOUD_FIXED","expense_eur":1500,"deduction_category":"none"},{"month":22,"expense_row_id":"COGS.CLOUD_VARIABLE","expense_eur":1973.4718260354848,"deduction_category":"none"},{"month":22,"expense_row_id":"COGS.DISPUTE","expense_eur":611.6476373305973,"deduction_category":"none"},{"month":22,"expense_row_id":"COGS.FRAUD","expense_eur":181.69543039788843,"deduction_category":"none"},{"month":22,"expense_row_id":"COGS.KYC_MINIMUM","expense_eur":0,"deduction_category":"none"},{"month":22,"expense_row_id":"COGS.KYC_VARIABLE","expense_eur":1082.8517072821305,"deduction_category":"none"},{"month":22,"expense_row_id":"COGS.MDATA","expense_eur":868.695652173913,"deduction_category":"none"},{"month":22,"expense_row_id":"COGS.PROCESSOR","expense_eur":2831.4038228164604,"deduction_category":"none"},{"month":22,"expense_row_id":"COGS.SUPPORT","expense_eur":1973.4718260354848,"deduction_category":"none"},{"month":22,"expense_row_id":"COPY.CONNECT_FEE","expense_eur":673.1822903025766,"deduction_category":"none"},{"month":22,"expense_row_id":"COPY.TRADER_EXPENSE","expense_eur":32715.206028161123,"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2091.375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2559.9135989507536,"deduction_category":"none"},{"month":22,"expense_row_id":"OPX.REG.AUDIT","expense_eur":3333.3333333333335,"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2957.427878141744,"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877.76338379558,"deduction_category":"none"},{"month":23,"expense_row_id":"COGS.CLOUD_FIXED","expense_eur":1500,"deduction_category":"none"},{"month":23,"expense_row_id":"COGS.CLOUD_VARIABLE","expense_eur":2119.634258138114,"deduction_category":"none"},{"month":23,"expense_row_id":"COGS.DISPUTE","expense_eur":679.6073057855236,"deduction_category":"none"},{"month":23,"expense_row_id":"COGS.FRAUD","expense_eur":203.1404165801759,"deduction_category":"none"},{"month":23,"expense_row_id":"COGS.KYC_MINIMUM","expense_eur":0,"deduction_category":"none"},{"month":23,"expense_row_id":"COGS.KYC_VARIABLE","expense_eur":1141.7314415907365,"deduction_category":"none"},{"month":23,"expense_row_id":"COGS.MDATA","expense_eur":868.695652173913,"deduction_category":"none"},{"month":23,"expense_row_id":"COGS.PROCESSOR","expense_eur":3145.1840302238174,"deduction_category":"none"},{"month":23,"expense_row_id":"COGS.SUPPORT","expense_eur":2119.634258138114,"deduction_category":"none"},{"month":23,"expense_row_id":"COPY.CONNECT_FEE","expense_eur":739.5565899047252,"deduction_category":"none"},{"month":23,"expense_row_id":"COPY.TRADER_EXPENSE","expense_eur":36968.1540904755,"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2091.375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2762.860556449679,"deduction_category":"none"},{"month":23,"expense_row_id":"OPX.REG.AUDIT","expense_eur":3333.3333333333335,"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3135.04471525603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968.2643770574958,"deduction_category":"none"},{"month":24,"expense_row_id":"COGS.CLOUD_FIXED","expense_eur":1500,"deduction_category":"none"},{"month":24,"expense_row_id":"COGS.CLOUD_VARIABLE","expense_eur":2266.7750562629153,"deduction_category":"none"},{"month":24,"expense_row_id":"COGS.DISPUTE","expense_eur":750.7071878950038,"deduction_category":"none"},{"month":24,"expense_row_id":"COGS.FRAUD","expense_eur":225.3159852392509,"deduction_category":"none"},{"month":24,"expense_row_id":"COGS.KYC_MINIMUM","expense_eur":0,"deduction_category":"none"},{"month":24,"expense_row_id":"COGS.KYC_VARIABLE","expense_eur":1200.3538511608758,"deduction_category":"none"},{"month":24,"expense_row_id":"COGS.MDATA","expense_eur":868.695652173913,"deduction_category":"none"},{"month":24,"expense_row_id":"COGS.PROCESSOR","expense_eur":3473.7553223211453,"deduction_category":"none"},{"month":24,"expense_row_id":"COGS.SUPPORT","expense_eur":2266.7750562629153,"deduction_category":"none"},{"month":24,"expense_row_id":"COPY.CONNECT_FEE","expense_eur":806.4843956535552,"deduction_category":"none"},{"month":24,"expense_row_id":"COPY.TRADER_EXPENSE","expense_eur":41392.177200346974,"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2943.223125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2967.48796139336,"deduction_category":"none"},{"month":24,"expense_row_id":"OPX.REG.AUDIT","expense_eur":3333.3333333333335,"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3335.7733955531307,"deduction_category":"none"},{"month":24,"expense_row_id":"TAX.GEWST","expense_eur":0,"deduction_category":"none"},{"month":24,"expense_row_id":"TAX.KST","expense_eur":0,"deduction_category":"none"},{"month":24,"expense_row_id":"TAX.SOLI","expense_eur":0,"deduction_category":"none"}]},{"scenario":"downside","application_month":6,"licence_month":19,"start_month":19,"end_month":30,"basis":"frozen_application_plan","frozen_on":"2026-10-13","input_snapshot_id":"SNAP.PRE_PROJECTION","expenses":[{"month":19,"expense_row_id":"CAP.DEPRECIATION.FITOUT","expense_eur":0,"deduction_category":"none"},{"month":19,"expense_row_id":"CAP.DEPRECIATION.IT","expense_eur":1041.6666666666667,"deduction_category":"none"},{"month":19,"expense_row_id":"COGS.BILLING","expense_eur":29.97743521197243,"deduction_category":"none"},{"month":19,"expense_row_id":"COGS.CLOUD_FIXED","expense_eur":1500,"deduction_category":"none"},{"month":19,"expense_row_id":"COGS.CLOUD_VARIABLE","expense_eur":348.6824397059653,"deduction_category":"none"},{"month":19,"expense_row_id":"COGS.DISPUTE","expense_eur":25.934705085898994,"deduction_category":"none"},{"month":19,"expense_row_id":"COGS.FRAUD","expense_eur":6.446049778307984,"deduction_category":"none"},{"month":19,"expense_row_id":"COGS.KYC_MINIMUM","expense_eur":18.531136331206696,"deduction_category":"none"},{"month":19,"expense_row_id":"COGS.KYC_VARIABLE","expense_eur":241.4688636687933,"deduction_category":"none"},{"month":19,"expense_row_id":"COGS.MDATA","expense_eur":868.695652173913,"deduction_category":"none"},{"month":19,"expense_row_id":"COGS.PROCESSOR","expense_eur":118.76749805266454,"deduction_category":"none"},{"month":19,"expense_row_id":"COGS.SUPPORT","expense_eur":348.6824397059653,"deduction_category":"none"},{"month":19,"expense_row_id":"COPY.CONNECT_FEE","expense_eur":0,"deduction_category":"none"},{"month":19,"expense_row_id":"COPY.TRADER_EXPENSE","expense_eur":513.8905237222799,"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9621.759583333333,"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192.2104111395543,"deduction_category":"none"},{"month":19,"expense_row_id":"OPX.REG.AUDIT","expense_eur":34000,"deduction_category":"none"},{"month":19,"expense_row_id":"OPX.REG.BAFIN_FEE","expense_eur":60000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256.8808211787149,"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40.67129558413052,"deduction_category":"none"},{"month":20,"expense_row_id":"COGS.CLOUD_FIXED","expense_eur":1500,"deduction_category":"none"},{"month":20,"expense_row_id":"COGS.CLOUD_VARIABLE","expense_eur":382.31300276068816,"deduction_category":"none"},{"month":20,"expense_row_id":"COGS.DISPUTE","expense_eur":36.261790713653184,"deduction_category":"none"},{"month":20,"expense_row_id":"COGS.FRAUD","expense_eur":9.00874107457712,"deduction_category":"none"},{"month":20,"expense_row_id":"COGS.KYC_MINIMUM","expense_eur":103.86828469186362,"deduction_category":"none"},{"month":20,"expense_row_id":"COGS.KYC_VARIABLE","expense_eur":156.1317153081364,"deduction_category":"none"},{"month":20,"expense_row_id":"COGS.MDATA","expense_eur":868.695652173913,"deduction_category":"none"},{"month":20,"expense_row_id":"COGS.PROCESSOR","expense_eur":165.61625734883964,"deduction_category":"none"},{"month":20,"expense_row_id":"COGS.SUPPORT","expense_eur":382.31300276068816,"deduction_category":"none"},{"month":20,"expense_row_id":"COPY.CONNECT_FEE","expense_eur":103.47991846687742,"deduction_category":"none"},{"month":20,"expense_row_id":"COPY.TRADER_EXPENSE","expense_eur":1033.1468718665587,"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3624.7083333333335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209.20946382357917,"deduction_category":"none"},{"month":20,"expense_row_id":"OPX.REG.AUDIT","expense_eur":34000,"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281.28253176115675,"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50.20780223585146,"deduction_category":"none"},{"month":21,"expense_row_id":"COGS.CLOUD_FIXED","expense_eur":1500,"deduction_category":"none"},{"month":21,"expense_row_id":"COGS.CLOUD_VARIABLE","expense_eur":413.74955009731656,"deduction_category":"none"},{"month":21,"expense_row_id":"COGS.DISPUTE","expense_eur":45.681443763464024,"deduction_category":"none"},{"month":21,"expense_row_id":"COGS.FRAUD","expense_eur":11.420687971237683,"deduction_category":"none"},{"month":21,"expense_row_id":"COGS.KYC_MINIMUM","expense_eur":99.70115054070946,"deduction_category":"none"},{"month":21,"expense_row_id":"COGS.KYC_VARIABLE","expense_eur":160.29884945929052,"deduction_category":"none"},{"month":21,"expense_row_id":"COGS.MDATA","expense_eur":868.695652173913,"deduction_category":"none"},{"month":21,"expense_row_id":"COGS.PROCESSOR","expense_eur":208.27070695580895,"deduction_category":"none"},{"month":21,"expense_row_id":"COGS.SUPPORT","expense_eur":413.74955009731656,"deduction_category":"none"},{"month":21,"expense_row_id":"COPY.CONNECT_FEE","expense_eur":115.00070286671186,"deduction_category":"none"},{"month":21,"expense_row_id":"COPY.TRADER_EXPENSE","expense_eur":1515.8027303359465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3624.7083333333335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229.3878016564129,"deduction_category":"none"},{"month":21,"expense_row_id":"OPX.REG.AUDIT","expense_eur":34000,"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299.1287188160219,"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60.532249960480065,"deduction_category":"none"},{"month":22,"expense_row_id":"COGS.CLOUD_FIXED","expense_eur":1500,"deduction_category":"none"},{"month":22,"expense_row_id":"COGS.CLOUD_VARIABLE","expense_eur":444.146417837217,"deduction_category":"none"},{"month":22,"expense_row_id":"COGS.DISPUTE","expense_eur":55.27653055376187,"deduction_category":"none"},{"month":22,"expense_row_id":"COGS.FRAUD","expense_eur":13.664490478738168,"deduction_category":"none"},{"month":22,"expense_row_id":"COGS.KYC_MINIMUM","expense_eur":91.74596794884738,"deduction_category":"none"},{"month":22,"expense_row_id":"COGS.KYC_VARIABLE","expense_eur":168.25403205115262,"deduction_category":"none"},{"month":22,"expense_row_id":"COGS.MDATA","expense_eur":868.695652173913,"deduction_category":"none"},{"month":22,"expense_row_id":"COGS.PROCESSOR","expense_eur":251.9375380075126,"deduction_category":"none"},{"month":22,"expense_row_id":"COGS.SUPPORT","expense_eur":444.146417837217,"deduction_category":"none"},{"month":22,"expense_row_id":"COPY.CONNECT_FEE","expense_eur":128.0076095212965,"deduction_category":"none"},{"month":22,"expense_row_id":"COPY.TRADER_EXPENSE","expense_eur":1975.4413540888265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3624.7083333333335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248.24973005838996,"deduction_category":"none"},{"month":22,"expense_row_id":"OPX.REG.AUDIT","expense_eur":34000,"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331.0321509938993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69.25313066515133,"deduction_category":"none"},{"month":23,"expense_row_id":"COGS.CLOUD_FIXED","expense_eur":1500,"deduction_category":"none"},{"month":23,"expense_row_id":"COGS.CLOUD_VARIABLE","expense_eur":474.31803503620284,"deduction_category":"none"},{"month":23,"expense_row_id":"COGS.DISPUTE","expense_eur":63.93979556478711,"deduction_category":"none"},{"month":23,"expense_row_id":"COGS.FRAUD","expense_eur":15.85825268205036,"deduction_category":"none"},{"month":23,"expense_row_id":"COGS.KYC_MINIMUM","expense_eur":83.68596331703274,"deduction_category":"none"},{"month":23,"expense_row_id":"COGS.KYC_VARIABLE","expense_eur":176.31403668296724,"deduction_category":"none"},{"month":23,"expense_row_id":"COGS.MDATA","expense_eur":868.695652173913,"deduction_category":"none"},{"month":23,"expense_row_id":"COGS.PROCESSOR","expense_eur":291.14907580511937,"deduction_category":"none"},{"month":23,"expense_row_id":"COGS.SUPPORT","expense_eur":474.31803503620284,"deduction_category":"none"},{"month":23,"expense_row_id":"COPY.CONNECT_FEE","expense_eur":140.20831505109885,"deduction_category":"none"},{"month":23,"expense_row_id":"COPY.TRADER_EXPENSE","expense_eur":2421.3982189651288,"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3624.7083333333335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266.4878507023302,"deduction_category":"none"},{"month":23,"expense_row_id":"OPX.REG.AUDIT","expense_eur":34000,"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346.4391096734523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77.95094814188388,"deduction_category":"none"},{"month":24,"expense_row_id":"COGS.CLOUD_FIXED","expense_eur":1500,"deduction_category":"none"},{"month":24,"expense_row_id":"COGS.CLOUD_VARIABLE","expense_eur":504.15714800472097,"deduction_category":"none"},{"month":24,"expense_row_id":"COGS.DISPUTE","expense_eur":72.4923727581536,"deduction_category":"none"},{"month":24,"expense_row_id":"COGS.FRAUD","expense_eur":18.008493884203563,"deduction_category":"none"},{"month":24,"expense_row_id":"COGS.KYC_MINIMUM","expense_eur":75.63705831811379,"deduction_category":"none"},{"month":24,"expense_row_id":"COGS.KYC_VARIABLE","expense_eur":184.3629416818862,"deduction_category":"none"},{"month":24,"expense_row_id":"COGS.MDATA","expense_eur":868.695652173913,"deduction_category":"none"},{"month":24,"expense_row_id":"COGS.PROCESSOR","expense_eur":329.89117749536047,"deduction_category":"none"},{"month":24,"expense_row_id":"COGS.SUPPORT","expense_eur":504.15714800472097,"deduction_category":"none"},{"month":24,"expense_row_id":"COPY.CONNECT_FEE","expense_eur":152.013112713549,"deduction_category":"none"},{"month":24,"expense_row_id":"COPY.TRADER_EXPENSE","expense_eur":2857.807494043459,"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4476.5564583333335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284.5908210217217,"deduction_category":"none"},{"month":24,"expense_row_id":"OPX.REG.AUDIT","expense_eur":34000,"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363.4802833119179,"deduction_category":"none"},{"month":24,"expense_row_id":"TAX.GEWST","expense_eur":0,"deduction_category":"none"},{"month":24,"expense_row_id":"TAX.KST","expense_eur":0,"deduction_category":"none"},{"month":24,"expense_row_id":"TAX.SOLI","expense_eur":0,"deduction_category":"none"},{"month":25,"expense_row_id":"CAP.DEPRECIATION.FITOUT","expense_eur":0,"deduction_category":"none"},{"month":25,"expense_row_id":"CAP.DEPRECIATION.IT","expense_eur":1111.111111111111,"deduction_category":"none"},{"month":25,"expense_row_id":"COGS.BILLING","expense_eur":95.86891852737067,"deduction_category":"none"},{"month":25,"expense_row_id":"COGS.CLOUD_FIXED","expense_eur":1500,"deduction_category":"none"},{"month":25,"expense_row_id":"COGS.CLOUD_VARIABLE","expense_eur":593.259283852807,"deduction_category":"none"},{"month":25,"expense_row_id":"COGS.DISPUTE","expense_eur":87.16975221197208,"deduction_category":"none"},{"month":25,"expense_row_id":"COGS.FRAUD","expense_eur":20.947095841697845,"deduction_category":"none"},{"month":25,"expense_row_id":"COGS.KYC_MINIMUM","expense_eur":37.384549526567596,"deduction_category":"none"},{"month":25,"expense_row_id":"COGS.KYC_VARIABLE","expense_eur":222.61545047343242,"deduction_category":"none"},{"month":25,"expense_row_id":"COGS.MDATA","expense_eur":868.695652173913,"deduction_category":"none"},{"month":25,"expense_row_id":"COGS.PROCESSOR","expense_eur":397.446200357278,"deduction_category":"none"},{"month":25,"expense_row_id":"COGS.SUPPORT","expense_eur":593.259283852807,"deduction_category":"none"},{"month":25,"expense_row_id":"COPY.CONNECT_FEE","expense_eur":163.6992185066212,"deduction_category":"none"},{"month":25,"expense_row_id":"COPY.TRADER_EXPENSE","expense_eur":3385.1235076092503,"deduction_category":"none"},{"month":25,"expense_row_id":"FUND.NOTE_EXPENSE","expense_eur":0,"deduction_category":"none"},{"month":25,"expense_row_id":"OPX.ACCOUNTS","expense_eur":0,"deduction_category":"none"},{"month":25,"expense_row_id":"OPX.BOOKKEEP","expense_eur":4500,"deduction_category":"none"},{"month":25,"expense_row_id":"OPX.BRAND","expense_eur":20000,"deduction_category":"none"},{"month":25,"expense_row_id":"OPX.CONTEST","expense_eur":5000,"deduction_category":"none"},{"month":25,"expense_row_id":"OPX.CONTINGENCY","expense_eur":2838.4083333333333,"deduction_category":"none"},{"month":25,"expense_row_id":"OPX.DESK","expense_eur":4784,"deduction_category":"none"},{"month":25,"expense_row_id":"OPX.FOUNDING.NOTARY","expense_eur":0,"deduction_category":"none"},{"month":25,"expense_row_id":"OPX.FOUNDING.REGISTER","expense_eur":0,"deduction_category":"none"},{"month":25,"expense_row_id":"OPX.IHK","expense_eur":9.166666666666666,"deduction_category":"none"},{"month":25,"expense_row_id":"OPX.INS_PRE","expense_eur":0,"deduction_category":"none"},{"month":25,"expense_row_id":"OPX.MARKETING","expense_eur":120000,"deduction_category":"none"},{"month":25,"expense_row_id":"OPX.MISC","expense_eur":4000,"deduction_category":"none"},{"month":25,"expense_row_id":"OPX.OFFICE","expense_eur":0,"deduction_category":"none"},{"month":25,"expense_row_id":"OPX.PAYROLL","expense_eur":400,"deduction_category":"none"},{"month":25,"expense_row_id":"OPX.RECRUIT","expense_eur":0,"deduction_category":"none"},{"month":25,"expense_row_id":"OPX.REFERRAL","expense_eur":302.49428880283256,"deduction_category":"none"},{"month":25,"expense_row_id":"OPX.REG.AUDIT","expense_eur":17000,"deduction_category":"none"},{"month":25,"expense_row_id":"OPX.REG.BAFIN_FEE","expense_eur":0,"deduction_category":"none"},{"month":25,"expense_row_id":"OPX.REG.DORA_SETUP","expense_eur":0,"deduction_category":"none"},{"month":25,"expense_row_id":"OPX.REG.DORA_TEST","expense_eur":2500,"deduction_category":"none"},{"month":25,"expense_row_id":"OPX.REG.INSURANCE","expense_eur":3333.3333333333335,"deduction_category":"none"},{"month":25,"expense_row_id":"OPX.REG.INT_AUDIT","expense_eur":2916.6666666666665,"deduction_category":"none"},{"month":25,"expense_row_id":"OPX.REG.LEGAL_APP","expense_eur":0,"deduction_category":"none"},{"month":25,"expense_row_id":"OPX.REG.LEGAL_RUN","expense_eur":6250,"deduction_category":"none"},{"month":25,"expense_row_id":"OPX.REG.LEVY","expense_eur":541.6666666666666,"deduction_category":"none"},{"month":25,"expense_row_id":"OPX.REG.SURVEIL","expense_eur":3333.3333333333335,"deduction_category":"none"},{"month":25,"expense_row_id":"OPX.ROUND_COSTS.A","expense_eur":0,"deduction_category":"none"},{"month":25,"expense_row_id":"OPX.ROUND_COSTS.B.LEGAL","expense_eur":0,"deduction_category":"none"},{"month":25,"expense_row_id":"OPX.ROUND_COSTS.B.NOTARY","expense_eur":0,"deduction_category":"none"},{"month":25,"expense_row_id":"OPX.ROUND_COSTS.SEED","expense_eur":0,"deduction_category":"none"},{"month":25,"expense_row_id":"OPX.SOFTWARE","expense_eur":7200,"deduction_category":"none"},{"month":25,"expense_row_id":"PPL.AV","expense_eur":1512.444964875,"deduction_category":"none"},{"month":25,"expense_row_id":"PPL.BG","expense_eur":355.3440789375,"deduction_category":"none"},{"month":25,"expense_row_id":"PPL.INSOLV","expense_eur":174.5128805625,"deduction_category":"none"},{"month":25,"expense_row_id":"PPL.KV","expense_eur":9045.897958125,"deduction_category":"none"},{"month":25,"expense_row_id":"PPL.PV","expense_eur":1839.8436525,"deduction_category":"none"},{"month":25,"expense_row_id":"PPL.RV","expense_eur":11576.0210773125,"deduction_category":"none"},{"month":25,"expense_row_id":"PPL.SALARY","expense_eur":118448.0263125,"deduction_category":"none"},{"month":25,"expense_row_id":"PPL.U1","expense_eur":2443.180327875,"deduction_category":"none"},{"month":25,"expense_row_id":"PPL.U2","expense_eur":511.90444965,"deduction_category":"none"},{"month":25,"expense_row_id":"SUB.STORE_FEE","expense_eur":472.93489362320673,"deduction_category":"none"},{"month":25,"expense_row_id":"TAX.GEWST","expense_eur":0,"deduction_category":"none"},{"month":25,"expense_row_id":"TAX.KST","expense_eur":0,"deduction_category":"none"},{"month":25,"expense_row_id":"TAX.SOLI","expense_eur":0,"deduction_category":"none"},{"month":26,"expense_row_id":"CAP.DEPRECIATION.FITOUT","expense_eur":0,"deduction_category":"none"},{"month":26,"expense_row_id":"CAP.DEPRECIATION.IT","expense_eur":1111.111111111111,"deduction_category":"none"},{"month":26,"expense_row_id":"COGS.BILLING","expense_eur":108.33778585675346,"deduction_category":"none"},{"month":26,"expense_row_id":"COGS.CLOUD_FIXED","expense_eur":1500,"deduction_category":"none"},{"month":26,"expense_row_id":"COGS.CLOUD_VARIABLE","expense_eur":664.6560273621237,"deduction_category":"none"},{"month":26,"expense_row_id":"COGS.DISPUTE","expense_eur":99.33947583098599,"deduction_category":"none"},{"month":26,"expense_row_id":"COGS.FRAUD","expense_eur":23.990683776404115,"deduction_category":"none"},{"month":26,"expense_row_id":"COGS.KYC_MINIMUM","expense_eur":1.477560077487228,"deduction_category":"none"},{"month":26,"expense_row_id":"COGS.KYC_VARIABLE","expense_eur":258.5224399225128,"deduction_category":"none"},{"month":26,"expense_row_id":"COGS.MDATA","expense_eur":868.695652173913,"deduction_category":"none"},{"month":26,"expense_row_id":"COGS.PROCESSOR","expense_eur":452.60654900652025,"deduction_category":"none"},{"month":26,"expense_row_id":"COGS.SUPPORT","expense_eur":664.6560273621237,"deduction_category":"none"},{"month":26,"expense_row_id":"COPY.CONNECT_FEE","expense_eur":175.73511915953335,"deduction_category":"none"},{"month":26,"expense_row_id":"COPY.TRADER_EXPENSE","expense_eur":3941.8521048409443,"deduction_category":"none"},{"month":26,"expense_row_id":"FUND.NOTE_EXPENSE","expense_eur":0,"deduction_category":"none"},{"month":26,"expense_row_id":"OPX.ACCOUNTS","expense_eur":0,"deduction_category":"none"},{"month":26,"expense_row_id":"OPX.BOOKKEEP","expense_eur":4500,"deduction_category":"none"},{"month":26,"expense_row_id":"OPX.BRAND","expense_eur":20000,"deduction_category":"none"},{"month":26,"expense_row_id":"OPX.CONTEST","expense_eur":5000,"deduction_category":"none"},{"month":26,"expense_row_id":"OPX.CONTINGENCY","expense_eur":2838.4083333333333,"deduction_category":"none"},{"month":26,"expense_row_id":"OPX.DESK","expense_eur":4784,"deduction_category":"none"},{"month":26,"expense_row_id":"OPX.FOUNDING.NOTARY","expense_eur":0,"deduction_category":"none"},{"month":26,"expense_row_id":"OPX.FOUNDING.REGISTER","expense_eur":0,"deduction_category":"none"},{"month":26,"expense_row_id":"OPX.IHK","expense_eur":9.166666666666666,"deduction_category":"none"},{"month":26,"expense_row_id":"OPX.INS_PRE","expense_eur":0,"deduction_category":"none"},{"month":26,"expense_row_id":"OPX.MARKETING","expense_eur":120000,"deduction_category":"none"},{"month":26,"expense_row_id":"OPX.MISC","expense_eur":4000,"deduction_category":"none"},{"month":26,"expense_row_id":"OPX.OFFICE","expense_eur":0,"deduction_category":"none"},{"month":26,"expense_row_id":"OPX.PAYROLL","expense_eur":400,"deduction_category":"none"},{"month":26,"expense_row_id":"OPX.RECRUIT","expense_eur":0,"deduction_category":"none"},{"month":26,"expense_row_id":"OPX.REFERRAL","expense_eur":355.95557031168426,"deduction_category":"none"},{"month":26,"expense_row_id":"OPX.REG.AUDIT","expense_eur":17000,"deduction_category":"none"},{"month":26,"expense_row_id":"OPX.REG.BAFIN_FEE","expense_eur":0,"deduction_category":"none"},{"month":26,"expense_row_id":"OPX.REG.DORA_SETUP","expense_eur":0,"deduction_category":"none"},{"month":26,"expense_row_id":"OPX.REG.DORA_TEST","expense_eur":2500,"deduction_category":"none"},{"month":26,"expense_row_id":"OPX.REG.INSURANCE","expense_eur":3333.3333333333335,"deduction_category":"none"},{"month":26,"expense_row_id":"OPX.REG.INT_AUDIT","expense_eur":2916.6666666666665,"deduction_category":"none"},{"month":26,"expense_row_id":"OPX.REG.LEGAL_APP","expense_eur":0,"deduction_category":"none"},{"month":26,"expense_row_id":"OPX.REG.LEGAL_RUN","expense_eur":6250,"deduction_category":"none"},{"month":26,"expense_row_id":"OPX.REG.LEVY","expense_eur":541.6666666666666,"deduction_category":"none"},{"month":26,"expense_row_id":"OPX.REG.SURVEIL","expense_eur":3333.3333333333335,"deduction_category":"none"},{"month":26,"expense_row_id":"OPX.ROUND_COSTS.A","expense_eur":0,"deduction_category":"none"},{"month":26,"expense_row_id":"OPX.ROUND_COSTS.B.LEGAL","expense_eur":0,"deduction_category":"none"},{"month":26,"expense_row_id":"OPX.ROUND_COSTS.B.NOTARY","expense_eur":0,"deduction_category":"none"},{"month":26,"expense_row_id":"OPX.ROUND_COSTS.SEED","expense_eur":0,"deduction_category":"none"},{"month":26,"expense_row_id":"OPX.SOFTWARE","expense_eur":7200,"deduction_category":"none"},{"month":26,"expense_row_id":"PPL.AV","expense_eur":1512.444964875,"deduction_category":"none"},{"month":26,"expense_row_id":"PPL.BG","expense_eur":355.3440789375,"deduction_category":"none"},{"month":26,"expense_row_id":"PPL.INSOLV","expense_eur":174.5128805625,"deduction_category":"none"},{"month":26,"expense_row_id":"PPL.KV","expense_eur":9045.897958125,"deduction_category":"none"},{"month":26,"expense_row_id":"PPL.PV","expense_eur":1839.8436525,"deduction_category":"none"},{"month":26,"expense_row_id":"PPL.RV","expense_eur":11576.0210773125,"deduction_category":"none"},{"month":26,"expense_row_id":"PPL.SALARY","expense_eur":118448.0263125,"deduction_category":"none"},{"month":26,"expense_row_id":"PPL.U1","expense_eur":2443.180327875,"deduction_category":"none"},{"month":26,"expense_row_id":"PPL.U2","expense_eur":511.90444965,"deduction_category":"none"},{"month":26,"expense_row_id":"SUB.STORE_FEE","expense_eur":511.1468029789885,"deduction_category":"none"},{"month":26,"expense_row_id":"TAX.GEWST","expense_eur":0,"deduction_category":"none"},{"month":26,"expense_row_id":"TAX.KST","expense_eur":0,"deduction_category":"none"},{"month":26,"expense_row_id":"TAX.SOLI","expense_eur":0,"deduction_category":"none"},{"month":27,"expense_row_id":"CAP.DEPRECIATION.FITOUT","expense_eur":0,"deduction_category":"none"},{"month":27,"expense_row_id":"CAP.DEPRECIATION.IT","expense_eur":1111.111111111111,"deduction_category":"none"},{"month":27,"expense_row_id":"COGS.BILLING","expense_eur":121.27125667962966,"deduction_category":"none"},{"month":27,"expense_row_id":"COGS.CLOUD_FIXED","expense_eur":1500,"deduction_category":"none"},{"month":27,"expense_row_id":"COGS.CLOUD_VARIABLE","expense_eur":731.282331836724,"deduction_category":"none"},{"month":27,"expense_row_id":"COGS.DISPUTE","expense_eur":111.95008293024523,"deduction_category":"none"},{"month":27,"expense_row_id":"COGS.FRAUD","expense_eur":27.145948678720917,"deduction_category":"none"},{"month":27,"expense_row_id":"COGS.KYC_MINIMUM","expense_eur":0,"deduction_category":"none"},{"month":27,"expense_row_id":"COGS.KYC_VARIABLE","expense_eur":274.84954666835955,"deduction_category":"none"},{"month":27,"expense_row_id":"COGS.MDATA","expense_eur":868.695652173913,"deduction_category":"none"},{"month":27,"expense_row_id":"COGS.PROCESSOR","expense_eur":509.7698419758895,"deduction_category":"none"},{"month":27,"expense_row_id":"COGS.SUPPORT","expense_eur":731.282331836724,"deduction_category":"none"},{"month":27,"expense_row_id":"COPY.CONNECT_FEE","expense_eur":206.58593493783894,"deduction_category":"none"},{"month":27,"expense_row_id":"COPY.TRADER_EXPENSE","expense_eur":4527.90421962974,"deduction_category":"none"},{"month":27,"expense_row_id":"FUND.NOTE_EXPENSE","expense_eur":0,"deduction_category":"none"},{"month":27,"expense_row_id":"OPX.ACCOUNTS","expense_eur":0,"deduction_category":"none"},{"month":27,"expense_row_id":"OPX.BOOKKEEP","expense_eur":4500,"deduction_category":"none"},{"month":27,"expense_row_id":"OPX.BRAND","expense_eur":20000,"deduction_category":"none"},{"month":27,"expense_row_id":"OPX.CONTEST","expense_eur":5000,"deduction_category":"none"},{"month":27,"expense_row_id":"OPX.CONTINGENCY","expense_eur":2838.4083333333333,"deduction_category":"none"},{"month":27,"expense_row_id":"OPX.DESK","expense_eur":4784,"deduction_category":"none"},{"month":27,"expense_row_id":"OPX.FOUNDING.NOTARY","expense_eur":0,"deduction_category":"none"},{"month":27,"expense_row_id":"OPX.FOUNDING.REGISTER","expense_eur":0,"deduction_category":"none"},{"month":27,"expense_row_id":"OPX.IHK","expense_eur":9.166666666666666,"deduction_category":"none"},{"month":27,"expense_row_id":"OPX.INS_PRE","expense_eur":0,"deduction_category":"none"},{"month":27,"expense_row_id":"OPX.MARKETING","expense_eur":120000,"deduction_category":"none"},{"month":27,"expense_row_id":"OPX.MISC","expense_eur":4000,"deduction_category":"none"},{"month":27,"expense_row_id":"OPX.OFFICE","expense_eur":0,"deduction_category":"none"},{"month":27,"expense_row_id":"OPX.PAYROLL","expense_eur":400,"deduction_category":"none"},{"month":27,"expense_row_id":"OPX.RECRUIT","expense_eur":0,"deduction_category":"none"},{"month":27,"expense_row_id":"OPX.REFERRAL","expense_eur":398.7936164172742,"deduction_category":"none"},{"month":27,"expense_row_id":"OPX.REG.AUDIT","expense_eur":17000,"deduction_category":"none"},{"month":27,"expense_row_id":"OPX.REG.BAFIN_FEE","expense_eur":0,"deduction_category":"none"},{"month":27,"expense_row_id":"OPX.REG.DORA_SETUP","expense_eur":0,"deduction_category":"none"},{"month":27,"expense_row_id":"OPX.REG.DORA_TEST","expense_eur":2500,"deduction_category":"none"},{"month":27,"expense_row_id":"OPX.REG.INSURANCE","expense_eur":3333.3333333333335,"deduction_category":"none"},{"month":27,"expense_row_id":"OPX.REG.INT_AUDIT","expense_eur":2916.6666666666665,"deduction_category":"none"},{"month":27,"expense_row_id":"OPX.REG.LEGAL_APP","expense_eur":0,"deduction_category":"none"},{"month":27,"expense_row_id":"OPX.REG.LEGAL_RUN","expense_eur":6250,"deduction_category":"none"},{"month":27,"expense_row_id":"OPX.REG.LEVY","expense_eur":541.6666666666666,"deduction_category":"none"},{"month":27,"expense_row_id":"OPX.REG.SURVEIL","expense_eur":3333.3333333333335,"deduction_category":"none"},{"month":27,"expense_row_id":"OPX.ROUND_COSTS.A","expense_eur":0,"deduction_category":"none"},{"month":27,"expense_row_id":"OPX.ROUND_COSTS.B.LEGAL","expense_eur":0,"deduction_category":"none"},{"month":27,"expense_row_id":"OPX.ROUND_COSTS.B.NOTARY","expense_eur":0,"deduction_category":"none"},{"month":27,"expense_row_id":"OPX.ROUND_COSTS.SEED","expense_eur":0,"deduction_category":"none"},{"month":27,"expense_row_id":"OPX.SOFTWARE","expense_eur":7200,"deduction_category":"none"},{"month":27,"expense_row_id":"PPL.AV","expense_eur":1512.444964875,"deduction_category":"none"},{"month":27,"expense_row_id":"PPL.BG","expense_eur":355.3440789375,"deduction_category":"none"},{"month":27,"expense_row_id":"PPL.INSOLV","expense_eur":174.5128805625,"deduction_category":"none"},{"month":27,"expense_row_id":"PPL.KV","expense_eur":9045.897958125,"deduction_category":"none"},{"month":27,"expense_row_id":"PPL.PV","expense_eur":1839.8436525,"deduction_category":"none"},{"month":27,"expense_row_id":"PPL.RV","expense_eur":11576.0210773125,"deduction_category":"none"},{"month":27,"expense_row_id":"PPL.SALARY","expense_eur":118448.0263125,"deduction_category":"none"},{"month":27,"expense_row_id":"PPL.U1","expense_eur":2443.180327875,"deduction_category":"none"},{"month":27,"expense_row_id":"PPL.U2","expense_eur":511.90444965,"deduction_category":"none"},{"month":27,"expense_row_id":"SUB.STORE_FEE","expense_eur":549.0674307866462,"deduction_category":"none"},{"month":27,"expense_row_id":"TAX.GEWST","expense_eur":0,"deduction_category":"none"},{"month":27,"expense_row_id":"TAX.KST","expense_eur":0,"deduction_category":"none"},{"month":27,"expense_row_id":"TAX.SOLI","expense_eur":0,"deduction_category":"none"},{"month":28,"expense_row_id":"CAP.DEPRECIATION.FITOUT","expense_eur":0,"deduction_category":"none"},{"month":28,"expense_row_id":"CAP.DEPRECIATION.IT","expense_eur":1111.111111111111,"deduction_category":"none"},{"month":28,"expense_row_id":"COGS.BILLING","expense_eur":134.53152681974186,"deduction_category":"none"},{"month":28,"expense_row_id":"COGS.CLOUD_FIXED","expense_eur":1500,"deduction_category":"none"},{"month":28,"expense_row_id":"COGS.CLOUD_VARIABLE","expense_eur":795.411158023885,"deduction_category":"none"},{"month":28,"expense_row_id":"COGS.DISPUTE","expense_eur":124.9137631616628,"deduction_category":"none"},{"month":28,"expense_row_id":"COGS.FRAUD","expense_eur":30.403012441373814,"deduction_category":"none"},{"month":28,"expense_row_id":"COGS.KYC_MINIMUM","expense_eur":0,"deduction_category":"none"},{"month":28,"expense_row_id":"COGS.KYC_VARIABLE","expense_eur":292.8903091973732,"deduction_category":"none"},{"month":28,"expense_row_id":"COGS.MDATA","expense_eur":868.695652173913,"deduction_category":"none"},{"month":28,"expense_row_id":"COGS.PROCESSOR","expense_eur":568.5209870377886,"deduction_category":"none"},{"month":28,"expense_row_id":"COGS.SUPPORT","expense_eur":795.411158023885,"deduction_category":"none"},{"month":28,"expense_row_id":"COPY.CONNECT_FEE","expense_eur":232.00616971721766,"deduction_category":"none"},{"month":28,"expense_row_id":"COPY.TRADER_EXPENSE","expense_eur":5141.390731268934,"deduction_category":"none"},{"month":28,"expense_row_id":"FUND.NOTE_EXPENSE","expense_eur":0,"deduction_category":"none"},{"month":28,"expense_row_id":"OPX.ACCOUNTS","expense_eur":0,"deduction_category":"none"},{"month":28,"expense_row_id":"OPX.BOOKKEEP","expense_eur":4500,"deduction_category":"none"},{"month":28,"expense_row_id":"OPX.BRAND","expense_eur":20000,"deduction_category":"none"},{"month":28,"expense_row_id":"OPX.CONTEST","expense_eur":5000,"deduction_category":"none"},{"month":28,"expense_row_id":"OPX.CONTINGENCY","expense_eur":2838.4083333333333,"deduction_category":"none"},{"month":28,"expense_row_id":"OPX.DESK","expense_eur":4784,"deduction_category":"none"},{"month":28,"expense_row_id":"OPX.FOUNDING.NOTARY","expense_eur":0,"deduction_category":"none"},{"month":28,"expense_row_id":"OPX.FOUNDING.REGISTER","expense_eur":0,"deduction_category":"none"},{"month":28,"expense_row_id":"OPX.IHK","expense_eur":9.166666666666666,"deduction_category":"none"},{"month":28,"expense_row_id":"OPX.INS_PRE","expense_eur":0,"deduction_category":"none"},{"month":28,"expense_row_id":"OPX.MARKETING","expense_eur":120000,"deduction_category":"none"},{"month":28,"expense_row_id":"OPX.MISC","expense_eur":4000,"deduction_category":"none"},{"month":28,"expense_row_id":"OPX.OFFICE","expense_eur":0,"deduction_category":"none"},{"month":28,"expense_row_id":"OPX.PAYROLL","expense_eur":400,"deduction_category":"none"},{"month":28,"expense_row_id":"OPX.RECRUIT","expense_eur":0,"deduction_category":"none"},{"month":28,"expense_row_id":"OPX.REFERRAL","expense_eur":438.76939910203436,"deduction_category":"none"},{"month":28,"expense_row_id":"OPX.REG.AUDIT","expense_eur":17000,"deduction_category":"none"},{"month":28,"expense_row_id":"OPX.REG.BAFIN_FEE","expense_eur":0,"deduction_category":"none"},{"month":28,"expense_row_id":"OPX.REG.DORA_SETUP","expense_eur":0,"deduction_category":"none"},{"month":28,"expense_row_id":"OPX.REG.DORA_TEST","expense_eur":2500,"deduction_category":"none"},{"month":28,"expense_row_id":"OPX.REG.INSURANCE","expense_eur":3333.3333333333335,"deduction_category":"none"},{"month":28,"expense_row_id":"OPX.REG.INT_AUDIT","expense_eur":2916.6666666666665,"deduction_category":"none"},{"month":28,"expense_row_id":"OPX.REG.LEGAL_APP","expense_eur":0,"deduction_category":"none"},{"month":28,"expense_row_id":"OPX.REG.LEGAL_RUN","expense_eur":6250,"deduction_category":"none"},{"month":28,"expense_row_id":"OPX.REG.LEVY","expense_eur":541.6666666666666,"deduction_category":"none"},{"month":28,"expense_row_id":"OPX.REG.SURVEIL","expense_eur":3333.3333333333335,"deduction_category":"none"},{"month":28,"expense_row_id":"OPX.ROUND_COSTS.A","expense_eur":0,"deduction_category":"none"},{"month":28,"expense_row_id":"OPX.ROUND_COSTS.B.LEGAL","expense_eur":0,"deduction_category":"none"},{"month":28,"expense_row_id":"OPX.ROUND_COSTS.B.NOTARY","expense_eur":0,"deduction_category":"none"},{"month":28,"expense_row_id":"OPX.ROUND_COSTS.SEED","expense_eur":0,"deduction_category":"none"},{"month":28,"expense_row_id":"OPX.SOFTWARE","expense_eur":7200,"deduction_category":"none"},{"month":28,"expense_row_id":"PPL.AV","expense_eur":1512.444964875,"deduction_category":"none"},{"month":28,"expense_row_id":"PPL.BG","expense_eur":355.3440789375,"deduction_category":"none"},{"month":28,"expense_row_id":"PPL.INSOLV","expense_eur":174.5128805625,"deduction_category":"none"},{"month":28,"expense_row_id":"PPL.KV","expense_eur":9045.897958125,"deduction_category":"none"},{"month":28,"expense_row_id":"PPL.PV","expense_eur":1839.8436525,"deduction_category":"none"},{"month":28,"expense_row_id":"PPL.RV","expense_eur":11576.0210773125,"deduction_category":"none"},{"month":28,"expense_row_id":"PPL.SALARY","expense_eur":118448.0263125,"deduction_category":"none"},{"month":28,"expense_row_id":"PPL.U1","expense_eur":2443.180327875,"deduction_category":"none"},{"month":28,"expense_row_id":"PPL.U2","expense_eur":511.90444965,"deduction_category":"none"},{"month":28,"expense_row_id":"SUB.STORE_FEE","expense_eur":585.4215751659104,"deduction_category":"none"},{"month":28,"expense_row_id":"TAX.GEWST","expense_eur":0,"deduction_category":"none"},{"month":28,"expense_row_id":"TAX.KST","expense_eur":0,"deduction_category":"none"},{"month":28,"expense_row_id":"TAX.SOLI","expense_eur":0,"deduction_category":"none"},{"month":29,"expense_row_id":"CAP.DEPRECIATION.FITOUT","expense_eur":0,"deduction_category":"none"},{"month":29,"expense_row_id":"CAP.DEPRECIATION.IT","expense_eur":1111.111111111111,"deduction_category":"none"},{"month":29,"expense_row_id":"COGS.BILLING","expense_eur":147.97712239266681,"deduction_category":"none"},{"month":29,"expense_row_id":"COGS.CLOUD_FIXED","expense_eur":1500,"deduction_category":"none"},{"month":29,"expense_row_id":"COGS.CLOUD_VARIABLE","expense_eur":856.922802393994,"deduction_category":"none"},{"month":29,"expense_row_id":"COGS.DISPUTE","expense_eur":138.078540724601,"deduction_category":"none"},{"month":29,"expense_row_id":"COGS.FRAUD","expense_eur":33.722613149942426,"deduction_category":"none"},{"month":29,"expense_row_id":"COGS.KYC_MINIMUM","expense_eur":0,"deduction_category":"none"},{"month":29,"expense_row_id":"COGS.KYC_VARIABLE","expense_eur":310.2716471703848,"deduction_category":"none"},{"month":29,"expense_row_id":"COGS.MDATA","expense_eur":868.695652173913,"deduction_category":"none"},{"month":29,"expense_row_id":"COGS.PROCESSOR","expense_eur":628.1762253022662,"deduction_category":"none"},{"month":29,"expense_row_id":"COGS.SUPPORT","expense_eur":856.922802393994,"deduction_category":"none"},{"month":29,"expense_row_id":"COPY.CONNECT_FEE","expense_eur":256.0608881849127,"deduction_category":"none"},{"month":29,"expense_row_id":"COPY.TRADER_EXPENSE","expense_eur":5772.605111133613,"deduction_category":"none"},{"month":29,"expense_row_id":"FUND.NOTE_EXPENSE","expense_eur":0,"deduction_category":"none"},{"month":29,"expense_row_id":"OPX.ACCOUNTS","expense_eur":0,"deduction_category":"none"},{"month":29,"expense_row_id":"OPX.BOOKKEEP","expense_eur":4500,"deduction_category":"none"},{"month":29,"expense_row_id":"OPX.BRAND","expense_eur":20000,"deduction_category":"none"},{"month":29,"expense_row_id":"OPX.CONTEST","expense_eur":5000,"deduction_category":"none"},{"month":29,"expense_row_id":"OPX.CONTINGENCY","expense_eur":2838.4083333333333,"deduction_category":"none"},{"month":29,"expense_row_id":"OPX.DESK","expense_eur":4784,"deduction_category":"none"},{"month":29,"expense_row_id":"OPX.FOUNDING.NOTARY","expense_eur":0,"deduction_category":"none"},{"month":29,"expense_row_id":"OPX.FOUNDING.REGISTER","expense_eur":0,"deduction_category":"none"},{"month":29,"expense_row_id":"OPX.IHK","expense_eur":9.166666666666666,"deduction_category":"none"},{"month":29,"expense_row_id":"OPX.INS_PRE","expense_eur":0,"deduction_category":"none"},{"month":29,"expense_row_id":"OPX.MARKETING","expense_eur":120000,"deduction_category":"none"},{"month":29,"expense_row_id":"OPX.MISC","expense_eur":4000,"deduction_category":"none"},{"month":29,"expense_row_id":"OPX.OFFICE","expense_eur":0,"deduction_category":"none"},{"month":29,"expense_row_id":"OPX.PAYROLL","expense_eur":400,"deduction_category":"none"},{"month":29,"expense_row_id":"OPX.RECRUIT","expense_eur":0,"deduction_category":"none"},{"month":29,"expense_row_id":"OPX.REFERRAL","expense_eur":477.246694814331,"deduction_category":"none"},{"month":29,"expense_row_id":"OPX.REG.AUDIT","expense_eur":17000,"deduction_category":"none"},{"month":29,"expense_row_id":"OPX.REG.BAFIN_FEE","expense_eur":0,"deduction_category":"none"},{"month":29,"expense_row_id":"OPX.REG.DORA_SETUP","expense_eur":0,"deduction_category":"none"},{"month":29,"expense_row_id":"OPX.REG.DORA_TEST","expense_eur":2500,"deduction_category":"none"},{"month":29,"expense_row_id":"OPX.REG.INSURANCE","expense_eur":3333.3333333333335,"deduction_category":"none"},{"month":29,"expense_row_id":"OPX.REG.INT_AUDIT","expense_eur":2916.6666666666665,"deduction_category":"none"},{"month":29,"expense_row_id":"OPX.REG.LEGAL_APP","expense_eur":0,"deduction_category":"none"},{"month":29,"expense_row_id":"OPX.REG.LEGAL_RUN","expense_eur":6250,"deduction_category":"none"},{"month":29,"expense_row_id":"OPX.REG.LEVY","expense_eur":541.6666666666666,"deduction_category":"none"},{"month":29,"expense_row_id":"OPX.REG.SURVEIL","expense_eur":3333.3333333333335,"deduction_category":"none"},{"month":29,"expense_row_id":"OPX.ROUND_COSTS.A","expense_eur":0,"deduction_category":"none"},{"month":29,"expense_row_id":"OPX.ROUND_COSTS.B.LEGAL","expense_eur":0,"deduction_category":"none"},{"month":29,"expense_row_id":"OPX.ROUND_COSTS.B.NOTARY","expense_eur":0,"deduction_category":"none"},{"month":29,"expense_row_id":"OPX.ROUND_COSTS.SEED","expense_eur":0,"deduction_category":"none"},{"month":29,"expense_row_id":"OPX.SOFTWARE","expense_eur":7200,"deduction_category":"none"},{"month":29,"expense_row_id":"PPL.AV","expense_eur":1512.444964875,"deduction_category":"none"},{"month":29,"expense_row_id":"PPL.BG","expense_eur":355.3440789375,"deduction_category":"none"},{"month":29,"expense_row_id":"PPL.INSOLV","expense_eur":174.5128805625,"deduction_category":"none"},{"month":29,"expense_row_id":"PPL.KV","expense_eur":9045.897958125,"deduction_category":"none"},{"month":29,"expense_row_id":"PPL.PV","expense_eur":1839.8436525,"deduction_category":"none"},{"month":29,"expense_row_id":"PPL.RV","expense_eur":11576.0210773125,"deduction_category":"none"},{"month":29,"expense_row_id":"PPL.SALARY","expense_eur":118448.0263125,"deduction_category":"none"},{"month":29,"expense_row_id":"PPL.U1","expense_eur":2443.180327875,"deduction_category":"none"},{"month":29,"expense_row_id":"PPL.U2","expense_eur":511.90444965,"deduction_category":"none"},{"month":29,"expense_row_id":"SUB.STORE_FEE","expense_eur":620.4535122274325,"deduction_category":"none"},{"month":29,"expense_row_id":"TAX.GEWST","expense_eur":0,"deduction_category":"none"},{"month":29,"expense_row_id":"TAX.KST","expense_eur":0,"deduction_category":"none"},{"month":29,"expense_row_id":"TAX.SOLI","expense_eur":0,"deduction_category":"none"},{"month":30,"expense_row_id":"CAP.DEPRECIATION.FITOUT","expense_eur":0,"deduction_category":"none"},{"month":30,"expense_row_id":"CAP.DEPRECIATION.IT","expense_eur":1111.111111111111,"deduction_category":"none"},{"month":30,"expense_row_id":"COGS.BILLING","expense_eur":161.64164459196297,"deduction_category":"none"},{"month":30,"expense_row_id":"COGS.CLOUD_FIXED","expense_eur":1500,"deduction_category":"none"},{"month":30,"expense_row_id":"COGS.CLOUD_VARIABLE","expense_eur":917.0051513128807,"deduction_category":"none"},{"month":30,"expense_row_id":"COGS.DISPUTE","expense_eur":151.47037187072127,"deduction_category":"none"},{"month":30,"expense_row_id":"COGS.FRAUD","expense_eur":37.108962719304074,"deduction_category":"none"},{"month":30,"expense_row_id":"COGS.KYC_MINIMUM","expense_eur":0,"deduction_category":"none"},{"month":30,"expense_row_id":"COGS.KYC_VARIABLE","expense_eur":326.84858703784374,"deduction_category":"none"},{"month":30,"expense_row_id":"COGS.MDATA","expense_eur":868.695652173913,"deduction_category":"none"},{"month":30,"expense_row_id":"COGS.PROCESSOR","expense_eur":688.8557082441826,"deduction_category":"none"},{"month":30,"expense_row_id":"COGS.SUPPORT","expense_eur":917.0051513128807,"deduction_category":"none"},{"month":30,"expense_row_id":"COPY.CONNECT_FEE","expense_eur":279.4175403331918,"deduction_category":"none"},{"month":30,"expense_row_id":"COPY.TRADER_EXPENSE","expense_eur":6422.429206449609,"deduction_category":"none"},{"month":30,"expense_row_id":"FUND.NOTE_EXPENSE","expense_eur":0,"deduction_category":"none"},{"month":30,"expense_row_id":"OPX.ACCOUNTS","expense_eur":0,"deduction_category":"none"},{"month":30,"expense_row_id":"OPX.BOOKKEEP","expense_eur":4500,"deduction_category":"none"},{"month":30,"expense_row_id":"OPX.BRAND","expense_eur":20000,"deduction_category":"none"},{"month":30,"expense_row_id":"OPX.CONTEST","expense_eur":5000,"deduction_category":"none"},{"month":30,"expense_row_id":"OPX.CONTINGENCY","expense_eur":2838.4083333333333,"deduction_category":"none"},{"month":30,"expense_row_id":"OPX.DESK","expense_eur":4784,"deduction_category":"none"},{"month":30,"expense_row_id":"OPX.FOUNDING.NOTARY","expense_eur":0,"deduction_category":"none"},{"month":30,"expense_row_id":"OPX.FOUNDING.REGISTER","expense_eur":0,"deduction_category":"none"},{"month":30,"expense_row_id":"OPX.IHK","expense_eur":9.166666666666666,"deduction_category":"none"},{"month":30,"expense_row_id":"OPX.INS_PRE","expense_eur":0,"deduction_category":"none"},{"month":30,"expense_row_id":"OPX.MARKETING","expense_eur":120000,"deduction_category":"none"},{"month":30,"expense_row_id":"OPX.MISC","expense_eur":4000,"deduction_category":"none"},{"month":30,"expense_row_id":"OPX.OFFICE","expense_eur":0,"deduction_category":"none"},{"month":30,"expense_row_id":"OPX.PAYROLL","expense_eur":400,"deduction_category":"none"},{"month":30,"expense_row_id":"OPX.RECRUIT","expense_eur":0,"deduction_category":"none"},{"month":30,"expense_row_id":"OPX.REFERRAL","expense_eur":514.1536814363964,"deduction_category":"none"},{"month":30,"expense_row_id":"OPX.REG.AUDIT","expense_eur":17000,"deduction_category":"none"},{"month":30,"expense_row_id":"OPX.REG.BAFIN_FEE","expense_eur":0,"deduction_category":"none"},{"month":30,"expense_row_id":"OPX.REG.DORA_SETUP","expense_eur":0,"deduction_category":"none"},{"month":30,"expense_row_id":"OPX.REG.DORA_TEST","expense_eur":2500,"deduction_category":"none"},{"month":30,"expense_row_id":"OPX.REG.INSURANCE","expense_eur":3333.3333333333335,"deduction_category":"none"},{"month":30,"expense_row_id":"OPX.REG.INT_AUDIT","expense_eur":2916.6666666666665,"deduction_category":"none"},{"month":30,"expense_row_id":"OPX.REG.LEGAL_APP","expense_eur":0,"deduction_category":"none"},{"month":30,"expense_row_id":"OPX.REG.LEGAL_RUN","expense_eur":6250,"deduction_category":"none"},{"month":30,"expense_row_id":"OPX.REG.LEVY","expense_eur":541.6666666666666,"deduction_category":"none"},{"month":30,"expense_row_id":"OPX.REG.SURVEIL","expense_eur":3333.3333333333335,"deduction_category":"none"},{"month":30,"expense_row_id":"OPX.ROUND_COSTS.A","expense_eur":0,"deduction_category":"none"},{"month":30,"expense_row_id":"OPX.ROUND_COSTS.B.LEGAL","expense_eur":0,"deduction_category":"none"},{"month":30,"expense_row_id":"OPX.ROUND_COSTS.B.NOTARY","expense_eur":0,"deduction_category":"none"},{"month":30,"expense_row_id":"OPX.ROUND_COSTS.SEED","expense_eur":0,"deduction_category":"none"},{"month":30,"expense_row_id":"OPX.SOFTWARE","expense_eur":7200,"deduction_category":"none"},{"month":30,"expense_row_id":"PPL.AV","expense_eur":1512.444964875,"deduction_category":"none"},{"month":30,"expense_row_id":"PPL.BG","expense_eur":355.3440789375,"deduction_category":"none"},{"month":30,"expense_row_id":"PPL.INSOLV","expense_eur":174.5128805625,"deduction_category":"none"},{"month":30,"expense_row_id":"PPL.KV","expense_eur":9045.897958125,"deduction_category":"none"},{"month":30,"expense_row_id":"PPL.PV","expense_eur":1839.8436525,"deduction_category":"none"},{"month":30,"expense_row_id":"PPL.RV","expense_eur":11576.0210773125,"deduction_category":"none"},{"month":30,"expense_row_id":"PPL.SALARY","expense_eur":118448.0263125,"deduction_category":"none"},{"month":30,"expense_row_id":"PPL.U1","expense_eur":2443.180327875,"deduction_category":"none"},{"month":30,"expense_row_id":"PPL.U2","expense_eur":511.90444965,"deduction_category":"none"},{"month":30,"expense_row_id":"SUB.STORE_FEE","expense_eur":654.3897918542947,"deduction_category":"none"},{"month":30,"expense_row_id":"TAX.GEWST","expense_eur":0,"deduction_category":"none"},{"month":30,"expense_row_id":"TAX.KST","expense_eur":0,"deduction_category":"none"},{"month":30,"expense_row_id":"TAX.SOLI","expense_eur":0,"deduction_category":"none"}]}]},"sourc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13.10.2026","data_version":"CR02-2026-10-13-v1","version":"budget","scenario":"all","currency":"EUR","model_start":"2027-01-01","horizon_months":60,"cutoff_date":null,"frozen_on":"2026-10-13","fictional":true},"sources":[{"id":"SRC.S2","title":"Assumptions register","publisher":"Mirovest fictional planning team","url":null,"publication_date":null,"access_date":"2026-10-12","locator":"Assumptions register; individual records use SRC.S2.&lt;ID&gt; locators","quote":null,"evidence_type":"owner_decision","verification_status":"engineering_choice","refresh_trigger":"Source update or new model release"},{"id":"SRC.T03","title":"Model design decisions and numbered defaults","publisher":"Mirovest fictional planning team","url":null,"publication_date":"2026-10-12","access_date":"2026-10-12","locator":"Owner decisions and numbered defaults","quote":null,"evidence_type":"owner_decision","verification_status":"owner_accepted","refresh_trigger":"Source update or new model release"},{"id":"SRC.T02","title":"Independent model review, phase 1","publisher":"Mirovest fictional planning team","url":null,"publication_date":null,"access_date":"2026-10-12","locator":"Findings","quote":null,"evidence_type":"research_note","verification_status":"reported_in_research","refresh_trigger":"Source update or new model release"},{"id":"SRC.S5.R-001","title":"Calculation rule R-001: Calendar and scenario resolution","publisher":"Mirovest fictional planning team","url":null,"publication_date":"2026-10-12","access_date":"2026-10-12","locator":"Model calculation rules, R-001","quote":null,"evidence_type":"engineering","verification_status":"engineering_choice","refresh_trigger":"Source update or new model release"},{"id":"SRC.S5.R-002","title":"Calculation rule R-002: Complete service/country matrix","publisher":"Mirovest fictional planning team","url":null,"publication_date":"2026-10-12","access_date":"2026-10-12","locator":"Model calculation rules, R-002","quote":null,"evidence_type":"engineering","verification_status":"engineering_choice","refresh_trigger":"Source update or new model release"},{"id":"SRC.S5.R-003","title":"Calculation rule R-003: Initial conditions and switches","publisher":"Mirovest fictional planning team","url":null,"publication_date":"2026-10-12","access_date":"2026-10-12","locator":"Model calculation rules, R-003","quote":null,"evidence_type":"engineering","verification_status":"engineering_choice","refresh_trigger":"Source update or new model release"},{"id":"SRC.S5.R-004","title":"Calculation rule R-004: One acquisition waterfall and waitlist","publisher":"Mirovest fictional planning team","url":null,"publication_date":"2026-10-12","access_date":"2026-10-12","locator":"Model calculation rules, R-004","quote":null,"evidence_type":"engineering","verification_status":"engineering_choice","refresh_trigger":"Source update or new model release"},{"id":"SRC.S5.R-005","title":"Calculation rule R-005: Other channels, attribution and geography","publisher":"Mirovest fictional planning team","url":null,"publication_date":"2026-10-12","access_date":"2026-10-12","locator":"Model calculation rules, R-005","quote":null,"evidence_type":"engineering","verification_status":"engineering_choice","refresh_trigger":"Source update or new model release"},{"id":"SRC.S5.R-006","title":"Calculation rule R-006: Activity survival","publisher":"Mirovest fictional planning team","url":null,"publication_date":"2026-10-12","access_date":"2026-10-12","locator":"Model calculation rules, R-006","quote":null,"evidence_type":"engineering","verification_status":"engineering_choice","refresh_trigger":"Source update or new model release"},{"id":"SRC.S5.R-007","title":"Calculation rule R-007: Exact intersections and state transition order","publisher":"Mirovest fictional planning team","url":null,"publication_date":"2026-10-12","access_date":"2026-10-12","locator":"Model calculation rules, R-007","quote":null,"evidence_type":"engineering","verification_status":"engineering_choice","refresh_trigger":"Source update or new model release"},{"id":"SRC.S5.R-008","title":"Calculation rule R-008: Disjoint conversions and immutable purchase dimensions","publisher":"Mirovest fictional planning team","url":null,"publication_date":"2026-10-12","access_date":"2026-10-12","locator":"Model calculation rules, R-008","quote":null,"evidence_type":"engineering","verification_status":"engineering_choice","refresh_trigger":"Source update or new model release"},{"id":"SRC.S5.R-009","title":"Calculation rule R-009: Monthly billing and churn at next billing date","publisher":"Mirovest fictional planning team","url":null,"publication_date":"2026-10-12","access_date":"2026-10-12","locator":"Model calculation rules, R-009","quote":null,"evidence_type":"engineering","verification_status":"engineering_choice","refresh_trigger":"Source update or new model release"},{"id":"SRC.S5.R-010","title":"Calculation rule R-010: Annual renewals and contract liability","publisher":"Mirovest fictional planning team","url":null,"publication_date":"2026-10-12","access_date":"2026-10-12","locator":"Model calculation rules, R-010","quote":null,"evidence_type":"engineering","verification_status":"engineering_choice","refresh_trigger":"Source update or new model release"},{"id":"SRC.S5.R-011","title":"Calculation rule R-011: Web/store bridge","publisher":"Mirovest fictional planning team","url":null,"publication_date":"2026-10-12","access_date":"2026-10-12","locator":"Model calculation rules, R-011","quote":null,"evidence_type":"engineering","verification_status":"engineering_choice","refresh_trigger":"Source update or new model release"},{"id":"SRC.S5.R-012","title":"Calculation rule R-012: Contract and copier state","publisher":"Mirovest fictional planning team","url":null,"publication_date":"2026-10-12","access_date":"2026-10-12","locator":"Model calculation rules, R-012","quote":null,"evidence_type":"engineering","verification_status":"engineering_choice","refresh_trigger":"Source update or new model release"},{"id":"SRC.S5.R-013","title":"Calculation rule R-013: Principal revenue and trader payable","publisher":"Mirovest fictional planning team","url":null,"publication_date":"2026-10-12","access_date":"2026-10-12","locator":"Model calculation rules, R-013","quote":null,"evidence_type":"engineering","verification_status":"engineering_choice","refresh_trigger":"Source update or new model release"},{"id":"SRC.S5.R-014","title":"Calculation rule R-014: Trader supply, entries and recipient counts","publisher":"Mirovest fictional planning team","url":null,"publication_date":"2026-10-12","access_date":"2026-10-12","locator":"Model calculation rules, R-014","quote":null,"evidence_type":"engineering","verification_status":"engineering_choice","refresh_trigger":"Source update or new model release"},{"id":"SRC.S5.R-015","title":"Calculation rule R-015: Connect and copied-capital memo","publisher":"Mirovest fictional planning team","url":null,"publication_date":"2026-10-12","access_date":"2026-10-12","locator":"Model calculation rules, R-015","quote":null,"evidence_type":"engineering","verification_status":"engineering_choice","refresh_trigger":"Source update or new model release"},{"id":"SRC.S5.R-016","title":"Calculation rule R-016: Licensed notional exclusion","publisher":"Mirovest fictional planning team","url":null,"publication_date":"2026-10-12","access_date":"2026-10-12","locator":"Model calculation rules, R-016","quote":null,"evidence_type":"engineering","verification_status":"engineering_choice","refresh_trigger":"Source update or new model release"},{"id":"SRC.S5.R-017","title":"Calculation rule R-017: Clients, seats and onboarding","publisher":"Mirovest fictional planning team","url":null,"publication_date":"2026-10-12","access_date":"2026-10-12","locator":"Model calculation rules, R-017","quote":null,"evidence_type":"engineering","verification_status":"engineering_choice","refresh_trigger":"Source update or new model release"},{"id":"SRC.S5.R-018","title":"Calculation rule R-018: Tax-code matrix and input recognition","publisher":"Mirovest fictional planning team","url":null,"publication_date":"2026-10-12","access_date":"2026-10-12","locator":"Model calculation rules, R-018","quote":null,"evidence_type":"engineering","verification_status":"engineering_choice","refresh_trigger":"Source update or new model release"},{"id":"SRC.S5.R-019","title":"Calculation rule R-019: Separate domestic and OSS calendars","publisher":"Mirovest fictional planning team","url":null,"publication_date":"2026-10-12","access_date":"2026-10-12","locator":"Model calculation rules, R-019","quote":null,"evidence_type":"engineering","verification_status":"engineering_choice","refresh_trigger":"Source update or new model release"},{"id":"SRC.S5.R-020","title":"Calculation rule R-020: KYC union and variable/fixed cost owners","publisher":"Mirovest fictional planning team","url":null,"publication_date":"2026-10-12","access_date":"2026-10-12","locator":"Model calculation rules, R-020","quote":null,"evidence_type":"engineering","verification_status":"engineering_choice","refresh_trigger":"Source update or new model release"},{"id":"SRC.S5.R-021","title":"Calculation rule R-021: Disputes, fraud and fee timing","publisher":"Mirovest fictional planning team","url":null,"publication_date":"2026-10-12","access_date":"2026-10-12","locator":"Model calculation rules, R-021","quote":null,"evidence_type":"engineering","verification_status":"engineering_choice","refresh_trigger":"Source update or new model release"},{"id":"SRC.S5.R-022","title":"Calculation rule R-022: Unique people, salaries and events","publisher":"Mirovest fictional planning team","url":null,"publication_date":"2026-10-12","access_date":"2026-10-12","locator":"Model calculation rules, R-022","quote":null,"evidence_type":"engineering","verification_status":"engineering_choice","refresh_trigger":"Source update or new model release"},{"id":"SRC.S5.R-023","title":"Calculation rule R-023: Contributions and levies","publisher":"Mirovest fictional planning team","url":null,"publication_date":"2026-10-12","access_date":"2026-10-12","locator":"Model calculation rules, R-023","quote":null,"evidence_type":"engineering","verification_status":"engineering_choice","refresh_trigger":"Source update or new model release"},{"id":"SRC.S5.R-024","title":"Calculation rule R-024: Hiring costs and employee software","publisher":"Mirovest fictional planning team","url":null,"publication_date":"2026-10-12","access_date":"2026-10-12","locator":"Model calculation rules, R-024","quote":null,"evidence_type":"engineering","verification_status":"engineering_choice","refresh_trigger":"Source update or new model release"},{"id":"SRC.S5.R-025","title":"Calculation rule R-025: Complete recurring operating-cost map","publisher":"Mirovest fictional planning team","url":null,"publication_date":"2026-10-12","access_date":"2026-10-12","locator":"Model calculation rules, R-025","quote":null,"evidence_type":"engineering","verification_status":"engineering_choice","refresh_trigger":"Source update or new model release"},{"id":"SRC.S5.R-026","title":"Calculation rule R-026: Special accruals, incorporation and fundraising","publisher":"Mirovest fictional planning team","url":null,"publication_date":"2026-10-12","access_date":"2026-10-12","locator":"Model calculation rules, R-026","quote":null,"evidence_type":"engineering","verification_status":"engineering_choice","refresh_trigger":"Source update or new model release"},{"id":"SRC.S5.R-027","title":"Calculation rule R-027: Regulatory cost map and delay dependencies","publisher":"Mirovest fictional planning team","url":null,"publication_date":"2026-10-12","access_date":"2026-10-12","locator":"Model calculation rules, R-027","quote":null,"evidence_type":"engineering","verification_status":"engineering_choice","refresh_trigger":"Source update or new model release"},{"id":"SRC.S5.R-028","title":"Calculation rule R-028: Contingency","publisher":"Mirovest fictional planning team","url":null,"publication_date":"2026-10-12","access_date":"2026-10-12","locator":"Model calculation rules, R-028","quote":null,"evidence_type":"engineering","verification_status":"engineering_choice","refresh_trigger":"Source update or new model release"},{"id":"SRC.S5.R-029","title":"Calculation rule R-029: Assets, replacement and depreciation","publisher":"Mirovest fictional planning team","url":null,"publication_date":"2026-10-12","access_date":"2026-10-12","locator":"Model calculation rules, R-029","quote":null,"evidence_type":"engineering","verification_status":"engineering_choice","refresh_trigger":"Source update or new model release"},{"id":"SRC.S5.R-030","title":"Calculation rule R-030: Invoice, liability and settlement ownership","publisher":"Mirovest fictional planning team","url":null,"publication_date":"2026-10-12","access_date":"2026-10-12","locator":"Model calculation rules, R-030","quote":null,"evidence_type":"engineering","verification_status":"engineering_choice","refresh_trigger":"Source update or new model release"},{"id":"SRC.S5.R-031","title":"Calculation rule R-031: Annual bases, losses and rates","publisher":"Mirovest fictional planning team","url":null,"publication_date":"2026-10-12","access_date":"2026-10-12","locator":"Model calculation rules, R-031","quote":null,"evidence_type":"engineering","verification_status":"engineering_choice","refresh_trigger":"Source update or new model release"},{"id":"SRC.S5.R-032","title":"Calculation rule R-032: Monthly YTD estimator and true-up","publisher":"Mirovest fictional planning team","url":null,"publication_date":"2026-10-12","access_date":"2026-10-12","locator":"Model calculation rules, R-032","quote":null,"evidence_type":"engineering","verification_status":"engineering_choice","refresh_trigger":"Source update or new model release"},{"id":"SRC.S5.R-033","title":"Calculation rule R-033: Assessment, advances and tax balance","publisher":"Mirovest fictional planning team","url":null,"publication_date":"2026-10-12","access_date":"2026-10-12","locator":"Model calculation rules, R-033","quote":null,"evidence_type":"engineering","verification_status":"engineering_choice","refresh_trigger":"Source update or new model release"},{"id":"SRC.S5.R-034","title":"Calculation rule R-034: Ownership/loss warning","publisher":"Mirovest fictional planning team","url":null,"publication_date":"2026-10-12","access_date":"2026-10-12","locator":"Model calculation rules, R-034","quote":null,"evidence_type":"engineering","verification_status":"engineering_choice","refresh_trigger":"Source update or new model release"},{"id":"SRC.S5.R-035","title":"Calculation rule R-035: Note funding, accrual and event precedence","publisher":"Mirovest fictional planning team","url":null,"publication_date":"2026-10-12","access_date":"2026-10-12","locator":"Model calculation rules, R-035","quote":null,"evidence_type":"engineering","verification_status":"engineering_choice","refresh_trigger":"Source update or new model release"},{"id":"SRC.S5.R-036","title":"Calculation rule R-036: Qualified-seed closed form and share rounding","publisher":"Mirovest fictional planning team","url":null,"publication_date":"2026-10-12","access_date":"2026-10-12","locator":"Model calculation rules, R-036","quote":null,"evidence_type":"engineering","verification_status":"engineering_choice","refresh_trigger":"Source update or new model release"},{"id":"SRC.S5.R-037","title":"Calculation rule R-037: Maturity, late seed, Series A and B, and VSOP","publisher":"Mirovest fictional planning team","url":null,"publication_date":"2026-10-12","access_date":"2026-10-12","locator":"Model calculation rules, R-037","quote":null,"evidence_type":"engineering","verification_status":"engineering_choice","refresh_trigger":"Source update or new model release"},{"id":"SRC.S5.R-038","title":"Calculation rule R-038: Interest, burn, buffers and funding paths","publisher":"Mirovest fictional planning team","url":null,"publication_date":"2026-10-12","access_date":"2026-10-12","locator":"Model calculation rules, R-038","quote":null,"evidence_type":"engineering","verification_status":"engineering_choice","refresh_trigger":"Source update or new model release"},{"id":"SRC.S5.R-039","title":"Calculation rule R-039: Total accounting expense base and frozen projection","publisher":"Mirovest fictional planning team","url":null,"publication_date":"2026-10-12","access_date":"2026-10-12","locator":"Model calculation rules, R-039","quote":null,"evidence_type":"engineering","verification_status":"engineering_choice","refresh_trigger":"Source update or new model release"},{"id":"SRC.S5.R-040","title":"Calculation rule R-040: Dated prudential reference calendar","publisher":"Mirovest fictional planning team","url":null,"publication_date":"2026-10-12","access_date":"2026-10-12","locator":"Model calculation rules, R-040","quote":null,"evidence_type":"engineering","verification_status":"engineering_choice","refresh_trigger":"Source update or new model release"},{"id":"SRC.S5.R-041","title":"Calculation rule R-041: Eligible funds and event tests","publisher":"Mirovest fictional planning team","url":null,"publication_date":"2026-10-12","access_date":"2026-10-12","locator":"Model calculation rules, R-041","quote":null,"evidence_type":"engineering","verification_status":"engineering_choice","refresh_trigger":"Source update or new model release"},{"id":"SRC.S5.R-042","title":"Calculation rule R-042: Statements and exclusive postings","publisher":"Mirovest fictional planning team","url":null,"publication_date":"2026-10-12","access_date":"2026-10-12","locator":"Model calculation rules, R-042","quote":null,"evidence_type":"engineering","verification_status":"engineering_choice","refresh_trigger":"Source update or new model release"},{"id":"SRC.S5.R-043","title":"Calculation rule R-043: Indirect cash flow and reducers","publisher":"Mirovest fictional planning team","url":null,"publication_date":"2026-10-12","access_date":"2026-10-12","locator":"Model calculation rules, R-043","quote":null,"evidence_type":"engineering","verification_status":"engineering_choice","refresh_trigger":"Source update or new model release"},{"id":"SRC.S5.R-044","title":"Calculation rule R-044: Core denominators, MRR and B2B NRR","publisher":"Mirovest fictional planning team","url":null,"publication_date":"2026-10-12","access_date":"2026-10-12","locator":"Model calculation rules, R-044","quote":null,"evidence_type":"engineering","verification_status":"engineering_choice","refresh_trigger":"Source update or new model release"},{"id":"SRC.S5.R-045","title":"Calculation rule R-045: CAC and channel attribution","publisher":"Mirovest fictional planning team","url":null,"publication_date":"2026-10-12","access_date":"2026-10-12","locator":"Model calculation rules, R-045","quote":null,"evidence_type":"engineering","verification_status":"engineering_choice","refresh_trigger":"Source update or new model release"},{"id":"SRC.S5.R-046","title":"Calculation rule R-046: 36-month discounted contribution and payback","publisher":"Mirovest fictional planning team","url":null,"publication_date":"2026-10-12","access_date":"2026-10-12","locator":"Model calculation rules, R-046","quote":null,"evidence_type":"engineering","verification_status":"engineering_choice","refresh_trigger":"Source update or new model release"},{"id":"SRC.S5.R-047","title":"Calculation rule R-047: D18/D19 definitions","publisher":"Mirovest fictional planning team","url":null,"publication_date":"2026-10-12","access_date":"2026-10-12","locator":"Model calculation rules, R-047","quote":null,"evidence_type":"engineering","verification_status":"engineering_choice","refresh_trigger":"Source update or new model release"},{"id":"SRC.S5.R-048","title":"Calculation rule R-048: Fictional journal and budget isolation","publisher":"Mirovest fictional planning team","url":null,"publication_date":"2026-10-12","access_date":"2026-10-12","locator":"Model calculation rules, R-048","quote":null,"evidence_type":"engineering","verification_status":"engineering_choice","refresh_trigger":"Source update or new model release"},{"id":"SRC.S5.R-049","title":"Calculation rule R-049: June closing to July opening","publisher":"Mirovest fictional planning team","url":null,"publication_date":"2026-10-12","access_date":"2026-10-12","locator":"Model calculation rules, R-049","quote":null,"evidence_type":"engineering","verification_status":"engineering_choice","refresh_trigger":"Source update or new model release"},{"id":"SRC.S5.R-050","title":"Calculation rule R-050: Scenario resolution, freeze comparison and release checks","publisher":"Mirovest fictional planning team","url":null,"publication_date":"2026-10-12","access_date":"2026-10-12","locator":"Model calculation rules, R-050","quote":null,"evidence_type":"engineering","verification_status":"engineering_choice","refresh_trigger":"Source update or new model release"},{"id":"SRC.S5.R-051","title":"Calculation rule R-051: Precision and error handling","publisher":"Mirovest fictional planning team","url":null,"publication_date":"2026-10-12","access_date":"2026-10-12","locator":"Model calculation rules, R-051","quote":null,"evidence_type":"engineering","verification_status":"engineering_choice","refresh_trigger":"Source update or new model release"},{"id":"SRC.RU.A1.1.1","title":"List of crypto-asset services","publisher":"Research compilation","url":"https://www.esma.europa.eu/publications-and-data/interactive-single-rulebook/mica/article-3-definitions","publication_date":null,"access_date":"2026-10-12","locator":"A1.1.1","quote":null,"evidence_type":"research_note","verification_status":"reported_in_research","refresh_trigger":"Source update or new model release"},{"id":"SRC.RU.A1.1.2","title":"Execution of orders on behalf of clients (e)","publisher":"Research compilation","url":null,"publication_date":null,"access_date":"2026-10-12","locator":"A1.1.2","quote":null,"evidence_type":"research_note","verification_status":"reported_in_research","refresh_trigger":"Source update or new model release"},{"id":"SRC.RU.A1.1.3","title":"Reception and transmission of orders (g)","publisher":"Research compilation","url":null,"publication_date":null,"access_date":"2026-10-12","locator":"A1.1.3","quote":null,"evidence_type":"research_note","verification_status":"reported_in_research","refresh_trigger":"Source update or new model release"},{"id":"SRC.RU.A1.1.4","title":"Advice on crypto-assets (h)","publisher":"Research compilation","url":null,"publication_date":null,"access_date":"2026-10-12","locator":"A1.1.4","quote":null,"evidence_type":"research_note","verification_status":"reported_in_research","refresh_trigger":"Source update or new model release"},{"id":"SRC.RU.A1.1.5","title":"Portfolio management of crypto-assets (i)","publisher":"Research compilation","url":null,"publication_date":null,"access_date":"2026-10-12","locator":"A1.1.5","quote":null,"evidence_type":"research_note","verification_status":"reported_in_research","refresh_trigger":"Source update or new model release"},{"id":"SRC.RU.A1.1.6","title":"Custody and administration (a)","publisher":"Research compilation","url":null,"publication_date":null,"access_date":"2026-10-12","locator":"A1.1.6","quote":null,"evidence_type":"research_note","verification_status":"reported_in_research","refresh_trigger":"Source update or new model release"},{"id":"SRC.RU.A1.1.7","title":"Who may be a CASP","publisher":"Research compilation","url":"https://www.esma.europa.eu/publications-and-data/interactive-single-rulebook/mica/article-59-authorisation","publication_date":null,"access_date":"2026-10-12","locator":"A1.1.7","quote":null,"evidence_type":"research_note","verification_status":"reported_in_research","refresh_trigger":"Source update or new model release"},{"id":"SRC.RU.A1.1.8","title":"Licence trigger in Germany","publisher":"Research compilation","url":"https://www.bafin.de/SharedDocs/Veroeffentlichungen/DE/Merkblatt/mb_250103_Kryptowerte_Dienstl.html","publication_date":null,"access_date":"2026-10-12","locator":"A1.1.8","quote":null,"evidence_type":"research_note","verification_status":"reported_in_research","refresh_trigger":"Source update or new model release"},{"id":"SRC.RU.A1.1.9","title":"BaFin reads MiCA services through its KWG guidance","publisher":"Research compilation","url":null,"publication_date":null,"access_date":"2026-10-12","locator":"A1.1.9","quote":null,"evidence_type":"research_note","verification_status":"reported_in_research","refresh_trigger":"Source update or new model release"},{"id":"SRC.RU.A1.2.1","title":"ESMA MiCA Q&amp;A on copy trading (\"Autotrading\")","publisher":"Research compilation","url":"https://www.esma.europa.eu/publications-data/questions-answers/2463","publication_date":null,"access_date":"2026-10-12","locator":"A1.2.1","quote":null,"evidence_type":"research_note","verification_status":"reported_in_research","refresh_trigger":"Source update or new model release"},{"id":"SRC.RU.A1.2.2","title":"Automatic copying = portfolio management","publisher":"Research compilation","url":"https://www.esma.europa.eu/sites/default/files/2023-03/ESMA35-42-1428_Supervisory_Briefing_on_Copy_Trading.pdf","publication_date":null,"access_date":"2026-10-12","locator":"A1.2.2","quote":null,"evidence_type":"research_note","verification_status":"reported_in_research","refresh_trigger":"Source update or new model release"},{"id":"SRC.RU.A1.2.3","title":"\"Auto-copy\" button is the mandate","publisher":"Research compilation","url":null,"publication_date":null,"access_date":"2026-10-12","locator":"A1.2.3","quote":null,"evidence_type":"research_note","verification_status":"reported_in_research","refresh_trigger":"Source update or new model release"},{"id":"SRC.RU.A1.2.4","title":"Veto window or client limits do not change the result","publisher":"Research compilation","url":null,"publication_date":null,"access_date":"2026-10-12","locator":"A1.2.4","quote":null,"evidence_type":"research_note","verification_status":"reported_in_research","refresh_trigger":"Source update or new model release"},{"id":"SRC.RU.A1.2.5","title":"Single platform linked to copied traders","publisher":"Research compilation","url":null,"publication_date":null,"access_date":"2026-10-12","locator":"A1.2.5","quote":null,"evidence_type":"research_note","verification_status":"reported_in_research","refresh_trigger":"Source update or new model release"},{"id":"SRC.RU.A1.2.6","title":"Two-firm set-up (signal pooler + executing firm)","publisher":"Research compilation","url":null,"publication_date":null,"access_date":"2026-10-12","locator":"A1.2.6","quote":null,"evidence_type":"research_note","verification_status":"reported_in_research","refresh_trigger":"Source update or new model release"},{"id":"SRC.RU.A1.2.7","title":"General conclusion of the briefing","publisher":"Research compilation","url":null,"publication_date":null,"access_date":"2026-10-12","locator":"A1.2.7","quote":null,"evidence_type":"research_note","verification_status":"reported_in_research","refresh_trigger":"Source update or new model release"},{"id":"SRC.RU.A1.2.8","title":"RTO vs execution vs exchange","publisher":"Research compilation","url":"https://www.esma.europa.eu/publications-data/questions-answers/2653","publication_date":null,"access_date":"2026-10-12","locator":"A1.2.8","quote":null,"evidence_type":"research_note","verification_status":"reported_in_research","refresh_trigger":"Source update or new model release"},{"id":"SRC.RU.A1.2.9","title":"German test for discretion","publisher":"Research compilation","url":"https://www.bafin.de/SharedDocs/Veroeffentlichungen/DE/Merkblatt/mb_091208_tatbestand_finanzportfolioverwaltung.html","publication_date":null,"access_date":"2026-10-12","locator":"A1.2.9","quote":null,"evidence_type":"research_note","verification_status":"reported_in_research","refresh_trigger":"Source update or new model release"},{"id":"SRC.RU.A1.2.10","title":"German test for advice","publisher":"Research compilation","url":"https://www.bafin.de/SharedDocs/Veroeffentlichungen/DE/Merkblatt/mb_250210_anlageberatung.html","publication_date":null,"access_date":"2026-10-12","locator":"A1.2.10","quote":null,"evidence_type":"research_note","verification_status":"reported_in_research","refresh_trigger":"Source update or new model release"},{"id":"SRC.RU.A1.2.11","title":"Market evidence: social/copy-trading groups hold portfolio-management licences","publisher":"Research compilation","url":"https://www.esma.europa.eu/sites/default/files/2024-12/CASPS.csv","publication_date":null,"access_date":"2026-10-12","locator":"A1.2.11","quote":null,"evidence_type":"research_note","verification_status":"reported_in_research","refresh_trigger":"Source update or new model release"},{"id":"SRC.RU.A1.2.12","title":"Germany in the ESMA register","publisher":"Research compilation","url":null,"publication_date":null,"access_date":"2026-10-12","locator":"A1.2.12","quote":null,"evidence_type":"research_note","verification_status":"reported_in_research","refresh_trigger":"Source update or new model release"},{"id":"SRC.RU.A1.3.1","title":"(a) Automatic copy trading: the platform places orders on the follower's own exchange account via API","publisher":"Research compilation","url":null,"publication_date":null,"access_date":"2026-10-12","locator":"A1.3.1","quote":null,"evidence_type":"research_note","verification_status":"reported_in_research","refresh_trigger":"Source update or new model release"},{"id":"SRC.RU.A1.3.2","title":"(b) Selling signals or strategy subscriptions from third-party lead traders; follower trades himself","publisher":"Research compilation","url":null,"publication_date":null,"access_date":"2026-10-12","locator":"A1.3.2","quote":null,"evidence_type":"research_note","verification_status":"reported_in_research","refresh_trigger":"Source update or new model release"},{"id":"SRC.RU.A1.3.3","title":"(c) Portfolio analytics and social features only","publisher":"Research compilation","url":null,"publication_date":null,"access_date":"2026-10-12","locator":"A1.3.3","quote":null,"evidence_type":"research_note","verification_status":"reported_in_research","refresh_trigger":"Source update or new model release"},{"id":"SRC.RU.A1.4.1","title":"Relationship types","publisher":"Research compilation","url":null,"publication_date":null,"access_date":"2026-10-12","locator":"A1.4.1","quote":null,"evidence_type":"research_note","verification_status":"reported_in_research","refresh_trigger":"Source update or new model release"},{"id":"SRC.RU.A1.4.2","title":"Copied traders' own activity","publisher":"Research compilation","url":null,"publication_date":null,"access_date":"2026-10-12","locator":"A1.4.2","quote":null,"evidence_type":"research_note","verification_status":"reported_in_research","refresh_trigger":"Source update or new model release"},{"id":"SRC.RU.A1.4.3","title":"Firm duties for copied traders","publisher":"Research compilation","url":null,"publication_date":null,"access_date":"2026-10-12","locator":"A1.4.3","quote":null,"evidence_type":"research_note","verification_status":"reported_in_research","refresh_trigger":"Source update or new model release"},{"id":"SRC.RU.A1.4.4","title":"Market abuse by lead traders","publisher":"Research compilation","url":"https://www.esma.europa.eu/publications-and-data/interactive-single-rulebook/mica/article-91-prohibition-market-manipulation","publication_date":null,"access_date":"2026-10-12","locator":"A1.4.4","quote":null,"evidence_type":"research_note","verification_status":"reported_in_research","refresh_trigger":"Source update or new model release"},{"id":"SRC.RU.A1.4.5","title":"Conclusion for the base design","publisher":"Research compilation","url":null,"publication_date":null,"access_date":"2026-10-12","locator":"A1.4.5","quote":null,"evidence_type":"research_note","verification_status":"reported_in_research","refresh_trigger":"Source update or new model release"},{"id":"SRC.RU.A1.5.1","title":"Ban on payments for order routing (RTO)","publisher":"Research compilation","url":"https://www.esma.europa.eu/publications-and-data/interactive-single-rulebook/mica/article-80-reception-and-transmission-orders","publication_date":null,"access_date":"2026-10-12","locator":"A1.5.1","quote":null,"evidence_type":"research_note","verification_status":"reported_in_research","refresh_trigger":"Source update or new model release"},{"id":"SRC.RU.A1.5.2","title":"Same ban for execution of orders","publisher":"Research compilation","url":"https://www.esma.europa.eu/publications-data/questions-answers/2087","publication_date":null,"access_date":"2026-10-12","locator":"A1.5.2","quote":null,"evidence_type":"research_note","verification_status":"reported_in_research","refresh_trigger":"Source update or new model release"},{"id":"SRC.RU.A1.5.3","title":"Portfolio managers: no third-party benefits","publisher":"Research compilation","url":"https://www.esma.europa.eu/publications-and-data/interactive-single-rulebook/mica/article-81-providing-advice-crypto-assets","publication_date":null,"access_date":"2026-10-12","locator":"A1.5.3","quote":null,"evidence_type":"research_note","verification_status":"reported_in_research","refresh_trigger":"Source update or new model release"},{"id":"SRC.RU.A1.5.4","title":"Advice: independent vs non-independent","publisher":"Research compilation","url":null,"publication_date":null,"access_date":"2026-10-12","locator":"A1.5.4","quote":null,"evidence_type":"research_note","verification_status":"reported_in_research","refresh_trigger":"Source update or new model release"},{"id":"SRC.RU.A1.5.5","title":"Consequence for R3 \"exchange rebates\"","publisher":"Research compilation","url":null,"publication_date":null,"access_date":"2026-10-12","locator":"A1.5.5","quote":null,"evidence_type":"research_note","verification_status":"reported_in_research","refresh_trigger":"Source update or new model release"},{"id":"SRC.RU.A1.5.6","title":"Consequence for R2 (follower-to-trader payments)","publisher":"Research compilation","url":"https://www.bafin.de/SharedDocs/Veroeffentlichungen/DE/Merkblatt/mb_111222_zag.html","publication_date":null,"access_date":"2026-10-12","locator":"A1.5.6","quote":null,"evidence_type":"research_note","verification_status":"reported_in_research","refresh_trigger":"Source update or new model release"},{"id":"SRC.RU.A1.5.7","title":"Fee transparency","publisher":"Research compilation","url":null,"publication_date":null,"access_date":"2026-10-12","locator":"A1.5.7","quote":null,"evidence_type":"research_note","verification_status":"reported_in_research","refresh_trigger":"Source update or new model release"},{"id":"SRC.RU.A2.1","title":"Class 1 minimum capital (execution, placing, transfer, RTO, advice, portfolio management)","publisher":"Research compilation","url":"https://www.esma.europa.eu/publications-and-data/interactive-single-rulebook/mica/minimum-capital-requirements-crypto-asset","publication_date":null,"access_date":"2026-10-12","locator":"A2.1","quote":null,"evidence_type":"research_note","verification_status":"reported_in_research","refresh_trigger":"Source update or new model release"},{"id":"SRC.RU.A2.2","title":"Class 2 (Class 1 + custody, exchange for funds / crypto)","publisher":"Research compilation","url":null,"publication_date":null,"access_date":"2026-10-12","locator":"A2.2","quote":null,"evidence_type":"research_note","verification_status":"reported_in_research","refresh_trigger":"Source update or new model release"},{"id":"SRC.RU.A2.3","title":"Class 3 (Class 2 + operating a trading platform)","publisher":"Research compilation","url":null,"publication_date":null,"access_date":"2026-10-12","locator":"A2.3","quote":null,"evidence_type":"research_note","verification_status":"reported_in_research","refresh_trigger":"Source update or new model release"},{"id":"SRC.RU.A2.4","title":"Mixed classes","publisher":"Research compilation","url":"https://www.esma.europa.eu/publications-data/questions-answers/2343","publication_date":null,"access_date":"2026-10-12","locator":"A2.4","quote":null,"evidence_type":"research_note","verification_status":"reported_in_research","refresh_trigger":"Source update or new model release"},{"id":"SRC.RU.A2.5","title":"Size of the requirement","publisher":"Research compilation","url":"https://www.esma.europa.eu/publications-and-data/interactive-single-rulebook/mica/article-67-prudential-requirements","publication_date":null,"access_date":"2026-10-12","locator":"A2.5","quote":null,"evidence_type":"research_note","verification_status":"reported_in_research","refresh_trigger":"Source update or new model release"},{"id":"SRC.RU.A2.6","title":"First year of business","publisher":"Research compilation","url":null,"publication_date":null,"access_date":"2026-10-12","locator":"A2.6","quote":null,"evidence_type":"research_note","verification_status":"reported_in_research","refresh_trigger":"Source update or new model release"},{"id":"SRC.RU.A2.7","title":"Fixed-overheads base","publisher":"Research compilation","url":null,"publication_date":null,"access_date":"2026-10-12","locator":"A2.7","quote":null,"evidence_type":"research_note","verification_status":"reported_in_research","refresh_trigger":"Source update or new model release"},{"id":"SRC.RU.A2.8","title":"Variable costs count too","publisher":"Research compilation","url":"https://www.esma.europa.eu/publications-data/questions-answers/2349","publication_date":null,"access_date":"2026-10-12","locator":"A2.8","quote":null,"evidence_type":"research_note","verification_status":"reported_in_research","refresh_trigger":"Source update or new model release"},{"id":"SRC.RU.A2.9","title":"Worked example","publisher":"Research compilation","url":null,"publication_date":null,"access_date":"2026-10-12","locator":"A2.9","quote":null,"evidence_type":"research_note","verification_status":"reported_in_research","refresh_trigger":"Source update or new model release"},{"id":"SRC.RU.A2.10","title":"What counts as own funds","publisher":"Research compilation","url":null,"publication_date":null,"access_date":"2026-10-12","locator":"A2.10","quote":null,"evidence_type":"research_note","verification_status":"reported_in_research","refresh_trigger":"Source update or new model release"},{"id":"SRC.RU.A2.11","title":"Deductions that matter for a loss-making start-up","publisher":"Research compilation","url":"https://eur-lex.europa.eu/eli/reg/2013/575/oj","publication_date":null,"access_date":"2026-10-12","locator":"A2.11","quote":null,"evidence_type":"research_note","verification_status":"reported_in_research","refresh_trigger":"Source update or new model release"},{"id":"SRC.RU.A2.12","title":"Insurance alternative","publisher":"Research compilation","url":null,"publication_date":null,"access_date":"2026-10-12","locator":"A2.12","quote":null,"evidence_type":"research_note","verification_status":"reported_in_research","refresh_trigger":"Source update or new model release"},{"id":"SRC.RU.A2.13","title":"Insurance policy features","publisher":"Research compilation","url":null,"publication_date":null,"access_date":"2026-10-12","locator":"A2.13","quote":null,"evidence_type":"research_note","verification_status":"reported_in_research","refresh_trigger":"Source update or new model release"},{"id":"SRC.RU.A2.14","title":"Insurance cover scope","publisher":"Research compilation","url":null,"publication_date":null,"access_date":"2026-10-12","locator":"A2.14","quote":null,"evidence_type":"research_note","verification_status":"reported_in_research","refresh_trigger":"Source update or new model release"},{"id":"SRC.RU.A2.15","title":"Annual audit of financial statements","publisher":"Research compilation","url":"https://www.esma.europa.eu/publications-data/questions-answers/2344","publication_date":null,"access_date":"2026-10-12","locator":"A2.15","quote":null,"evidence_type":"research_note","verification_status":"reported_in_research","refresh_trigger":"Source update or new model release"},{"id":"SRC.RU.A2.16","title":"Insurance premium for an Art. 67 policy","publisher":"Research compilation","url":null,"publication_date":null,"access_date":"2026-10-12","locator":"A2.16","quote":null,"evidence_type":"research_note","verification_status":"reported_in_research","refresh_trigger":"Source update or new model release"},{"id":"SRC.RU.A3.1","title":"Acknowledgement of receipt","publisher":"Research compilation","url":"https://www.esma.europa.eu/publications-and-data/interactive-single-rulebook/mica/article-63-assessment-application","publication_date":null,"access_date":"2026-10-12","locator":"A3.1","quote":null,"evidence_type":"research_note","verification_status":"reported_in_research","refresh_trigger":"Source update or new model release"},{"id":"SRC.RU.A3.2","title":"Completeness check","publisher":"Research compilation","url":null,"publication_date":null,"access_date":"2026-10-12","locator":"A3.2","quote":null,"evidence_type":"research_note","verification_status":"reported_in_research","refresh_trigger":"Source update or new model release"},{"id":"SRC.RU.A3.3","title":"Deadline to supply missing information","publisher":"Research compilation","url":"https://www.bafin.de/DE/unternehmen-maerkte/erlaubnis-registrierung/geschaefte-krypto/kryptowerte-dienstleistungen/kryptowerte-dienstleistungen_node.html","publication_date":null,"access_date":"2026-10-12","locator":"A3.3","quote":null,"evidence_type":"research_note","verification_status":"reported_in_research","refresh_trigger":"Source update or new model release"},{"id":"SRC.RU.A3.4","title":"Assessment of a complete application","publisher":"Research compilation","url":null,"publication_date":null,"access_date":"2026-10-12","locator":"A3.4","quote":null,"evidence_type":"research_note","verification_status":"reported_in_research","refresh_trigger":"Source update or new model release"},{"id":"SRC.RU.A3.5","title":"Suspension for further information","publisher":"Research compilation","url":null,"publication_date":null,"access_date":"2026-10-12","locator":"A3.5","quote":null,"evidence_type":"research_note","verification_status":"reported_in_research","refresh_trigger":"Source update or new model release"},{"id":"SRC.RU.A3.6","title":"Notification of the decision","publisher":"Research compilation","url":null,"publication_date":null,"access_date":"2026-10-12","locator":"A3.6","quote":null,"evidence_type":"research_note","verification_status":"reported_in_research","refresh_trigger":"Source update or new model release"},{"id":"SRC.RU.A3.7","title":"Statutory maximum after filing a complete file","publisher":"Research compilation","url":null,"publication_date":null,"access_date":"2026-10-12","locator":"A3.7","quote":null,"evidence_type":"research_note","verification_status":"reported_in_research","refresh_trigger":"Source update or new model release"},{"id":"SRC.RU.A3.8","title":"What BaFin expects before filing","publisher":"Research compilation","url":null,"publication_date":null,"access_date":"2026-10-12","locator":"A3.8","quote":null,"evidence_type":"research_note","verification_status":"reported_in_research","refresh_trigger":"Source update or new model release"},{"id":"SRC.RU.A3.9","title":"ESMA expectations on the application","publisher":"Research compilation","url":"https://www.esma.europa.eu/sites/default/files/2025-01/ESMA75-453128700-1263_Supervisory_Briefing_on_Authorisation_of_CASPs.pdf","publication_date":null,"access_date":"2026-10-12","locator":"A3.9","quote":null,"evidence_type":"research_note","verification_status":"reported_in_research","refresh_trigger":"Source update or new model release"},{"id":"SRC.RU.A3.10","title":"BaFin authorisation fee: legal basis","publisher":"Research compilation","url":"https://www.bafin.de/DE/DieBaFin/GrundlagenOrganisation/Finanzierung/finanzierung_node.html","publication_date":null,"access_date":"2026-10-12","locator":"A3.10","quote":null,"evidence_type":"research_note","verification_status":"reported_in_research","refresh_trigger":"Source update or new model release"},{"id":"SRC.RU.A3.11","title":"Fee item","publisher":"Research compilation","url":"https://dserver.bundestag.de/btd/20/102/2010280.pdf","publication_date":null,"access_date":"2026-10-12","locator":"A3.11","quote":null,"evidence_type":"research_note","verification_status":"reported_in_research","refresh_trigger":"Source update or new model release"},{"id":"SRC.RU.A3.12","title":"How a time fee is computed","publisher":"Research compilation","url":"https://www.bafin.de/DE/die-bafin/ueber-die-bafin/organisation/finanzierung/gebuehren/gebuehren_node.html","publication_date":null,"access_date":"2026-10-12","locator":"A3.12","quote":null,"evidence_type":"research_note","verification_status":"reported_in_research","refresh_trigger":"Source update or new model release"},{"id":"SRC.RU.A3.13","title":"BaFin fee amount for a CASP authorisation","publisher":"Research compilation","url":null,"publication_date":null,"access_date":"2026-10-12","locator":"A3.13","quote":null,"evidence_type":"research_note","verification_status":"reported_in_research","refresh_trigger":"Source update or new model release"},{"id":"SRC.RU.A3.14","title":"Comparator: Dutch AFM","publisher":"Research compilation","url":"https://www.afm.nl/en/sector/cryptopartijen/vereisten-en-vergunningen/kosten","publication_date":null,"access_date":"2026-10-12","locator":"A3.14","quote":null,"evidence_type":"research_note","verification_status":"reported_in_research","refresh_trigger":"Source update or new model release"},{"id":"SRC.RU.A3.15","title":"Annual BaFin cost levy (Umlage), minimum","publisher":"Research compilation","url":"https://www.bafin.de/DE/DieBaFin/GrundlagenOrganisation/Finanzierung/finanzierung_node.html","publication_date":null,"access_date":"2026-10-12","locator":"A3.15","quote":null,"evidence_type":"research_note","verification_status":"reported_in_research","refresh_trigger":"Source update or new model release"},{"id":"SRC.RU.A3.16","title":"Levy above the minimum for a small CASP","publisher":"Research compilation","url":null,"publication_date":null,"access_date":"2026-10-12","locator":"A3.16","quote":null,"evidence_type":"research_note","verification_status":"reported_in_research","refresh_trigger":"Source update or new model release"},{"id":"SRC.RU.A3.17","title":"Transitional period in Germany","publisher":"Research compilation","url":"https://www.bafin.de/SharedDocs/Veroeffentlichungen/DE/Meldung/2026/meldung_2026_07_08_fiu_geldwaescherisiken.html","publication_date":null,"access_date":"2026-10-12","locator":"A3.17","quote":null,"evidence_type":"research_note","verification_status":"reported_in_research","refresh_trigger":"Source update or new model release"},{"id":"SRC.RU.A3.18","title":"Observed BaFin output","publisher":"Research compilation","url":"https://www.bafin.de/DE/die-bafin/publikationen-daten/jahresbericht/jahresbericht-2025/unternehmensaufsicht/kreditinstitute/kreditinstitute_node","publication_date":null,"access_date":"2026-10-12","locator":"A3.18","quote":null,"evidence_type":"research_note","verification_status":"reported_in_research","refresh_trigger":"Source update or new model release"},{"id":"SRC.RU.A3.19","title":"Reported time to licence, Germany","publisher":"Research compilation","url":"https://itispay.com/blog/mica-casp-license-cost","publication_date":null,"access_date":"2026-10-12","locator":"A3.19","quote":null,"evidence_type":"research_note","verification_status":"reported_in_research","refresh_trigger":"Source update or new model release"},{"id":"SRC.RU.A3.20","title":"Reported advisory cost of a BaFin application","publisher":"Research compilation","url":null,"publication_date":null,"access_date":"2026-10-12","locator":"A3.20","quote":null,"evidence_type":"research_note","verification_status":"reported_in_research","refresh_trigger":"Source update or new model release"},{"id":"SRC.RU.A3.21","title":"Contents of the application (cost workstreams)","publisher":"Research compilation","url":"https://www.esma.europa.eu/publications-and-data/interactive-single-rulebook/mica/article-62-application-authorisation-crypto","publication_date":null,"access_date":"2026-10-12","locator":"A3.21","quote":null,"evidence_type":"research_note","verification_status":"reported_in_research","refresh_trigger":"Source update or new model release"},{"id":"SRC.RU.A4.1","title":"Management body: legal requirement","publisher":"Research compilation","url":"https://www.esma.europa.eu/publications-and-data/interactive-single-rulebook/mica/article-68-governance-arrangements","publication_date":null,"access_date":"2026-10-12","locator":"A4.1","quote":null,"evidence_type":"research_note","verification_status":"reported_in_research","refresh_trigger":"Source update or new model release"},{"id":"SRC.RU.A4.2","title":"Management body: ESMA supervisory expectations","publisher":"Research compilation","url":null,"publication_date":null,"access_date":"2026-10-12","locator":"A4.2","quote":null,"evidence_type":"research_note","verification_status":"reported_in_research","refresh_trigger":"Source update or new model release"},{"id":"SRC.RU.A4.3","title":"Internal control framework","publisher":"Research compilation","url":null,"publication_date":null,"access_date":"2026-10-12","locator":"A4.3","quote":null,"evidence_type":"research_note","verification_status":"reported_in_research","refresh_trigger":"Source update or new model release"},{"id":"SRC.RU.A4.4","title":"Compliance function","publisher":"Research compilation","url":null,"publication_date":null,"access_date":"2026-10-12","locator":"A4.4","quote":null,"evidence_type":"research_note","verification_status":"reported_in_research","refresh_trigger":"Source update or new model release"},{"id":"SRC.RU.A4.5","title":"AML: obliged entity","publisher":"Research compilation","url":null,"publication_date":null,"access_date":"2026-10-12","locator":"A4.5","quote":null,"evidence_type":"research_note","verification_status":"reported_in_research","refresh_trigger":"Source update or new model release"},{"id":"SRC.RU.A4.6","title":"AML officer","publisher":"Research compilation","url":"https://www.gesetze-im-internet.de/gwg_2017/__7.html","publication_date":null,"access_date":"2026-10-12","locator":"A4.6","quote":null,"evidence_type":"research_note","verification_status":"reported_in_research","refresh_trigger":"Source update or new model release"},{"id":"SRC.RU.A4.7","title":"AML officer workload in the government's cost estimate","publisher":"Research compilation","url":null,"publication_date":null,"access_date":"2026-10-12","locator":"A4.7","quote":null,"evidence_type":"research_note","verification_status":"reported_in_research","refresh_trigger":"Source update or new model release"},{"id":"SRC.RU.A4.8","title":"Complaints handling","publisher":"Research compilation","url":"https://www.esma.europa.eu/publications-and-data/interactive-single-rulebook/mica/article-71-complaints-handling-procedures","publication_date":null,"access_date":"2026-10-12","locator":"A4.8","quote":null,"evidence_type":"research_note","verification_status":"reported_in_research","refresh_trigger":"Source update or new model release"},{"id":"SRC.RU.A4.9","title":"Conflicts of interest","publisher":"Research compilation","url":"https://www.esma.europa.eu/publications-and-data/interactive-single-rulebook/mica/article-72-identification-prevention","publication_date":null,"access_date":"2026-10-12","locator":"A4.9","quote":null,"evidence_type":"research_note","verification_status":"reported_in_research","refresh_trigger":"Source update or new model release"},{"id":"SRC.RU.A4.10","title":"Suitability and reporting (portfolio management / advice)","publisher":"Research compilation","url":null,"publication_date":null,"access_date":"2026-10-12","locator":"A4.10","quote":null,"evidence_type":"research_note","verification_status":"reported_in_research","refresh_trigger":"Source update or new model release"},{"id":"SRC.RU.A4.11","title":"Staff knowledge and competence","publisher":"Research compilation","url":null,"publication_date":null,"access_date":"2026-10-12","locator":"A4.11","quote":null,"evidence_type":"research_note","verification_status":"reported_in_research","refresh_trigger":"Source update or new model release"},{"id":"SRC.RU.A4.12","title":"Market-abuse surveillance","publisher":"Research compilation","url":"https://www.esma.europa.eu/publications-and-data/interactive-single-rulebook/mica/article-92-prevention-and-detection-market","publication_date":null,"access_date":"2026-10-12","locator":"A4.12","quote":null,"evidence_type":"research_note","verification_status":"reported_in_research","refresh_trigger":"Source update or new model release"},{"id":"SRC.RU.A4.13","title":"DORA applies","publisher":"Research compilation","url":"https://www.bafin.de/DE/Aufsicht/DORA/DORA_node.html","publication_date":null,"access_date":"2026-10-12","locator":"A4.13","quote":null,"evidence_type":"research_note","verification_status":"reported_in_research","refresh_trigger":"Source update or new model release"},{"id":"SRC.RU.A4.14","title":"DORA: which ICT risk framework","publisher":"Research compilation","url":"https://www.bafin.de/DE/unternehmen-maerkte/aufsicht/alle-unternehmen/it-cybersicherheit/ikt-risikomanagement/ikt-risikomanagement_node.html","publication_date":null,"access_date":"2026-10-12","locator":"A4.14","quote":null,"evidence_type":"research_note","verification_status":"reported_in_research","refresh_trigger":"Source update or new model release"},{"id":"SRC.RU.A4.15","title":"DORA: register of information","publisher":"Research compilation","url":"https://www.bafin.de/DE/unternehmen-maerkte/aufsicht/alle-unternehmen/it-cybersicherheit/register-anzeigepflichten/register-anzeigepflichten_node.html","publication_date":null,"access_date":"2026-10-12","locator":"A4.15","quote":null,"evidence_type":"research_note","verification_status":"reported_in_research","refresh_trigger":"Source update or new model release"},{"id":"SRC.RU.A4.16","title":"DORA: testing","publisher":"Research compilation","url":"https://www.bafin.de/DE/unternehmen-maerkte/aufsicht/alle-unternehmen/it-cybersicherheit/testen-info-krisenuebungen/tlpt/tlpt_node.html","publication_date":null,"access_date":"2026-10-12","locator":"A4.16","quote":null,"evidence_type":"research_note","verification_status":"reported_in_research","refresh_trigger":"Source update or new model release"},{"id":"SRC.RU.A4.17","title":"Record keeping","publisher":"Research compilation","url":null,"publication_date":null,"access_date":"2026-10-12","locator":"A4.17","quote":null,"evidence_type":"research_note","verification_status":"reported_in_research","refresh_trigger":"Source update or new model release"},{"id":"SRC.RU.A4.18","title":"Accounting and audit in Germany","publisher":"Research compilation","url":null,"publication_date":null,"access_date":"2026-10-12","locator":"A4.18","quote":null,"evidence_type":"research_note","verification_status":"reported_in_research","refresh_trigger":"Source update or new model release"},{"id":"SRC.RU.A4.19","title":"Government estimate of audit cost","publisher":"Research compilation","url":null,"publication_date":null,"access_date":"2026-10-12","locator":"A4.19","quote":null,"evidence_type":"research_note","verification_status":"reported_in_research","refresh_trigger":"Source update or new model release"},{"id":"SRC.RU.A4.20","title":"Wind-down plan","publisher":"Research compilation","url":"https://www.esma.europa.eu/publications-and-data/interactive-single-rulebook/mica/article-74-orderly-wind-down-crypto-asset","publication_date":null,"access_date":"2026-10-12","locator":"A4.20","quote":null,"evidence_type":"research_note","verification_status":"reported_in_research","refresh_trigger":"Source update or new model release"},{"id":"SRC.RU.A4.21","title":"Marketing and disclosures","publisher":"Research compilation","url":"https://www.esma.europa.eu/publications-and-data/interactive-single-rulebook/mica/article-66-obligation-act-honestly-fairly","publication_date":null,"access_date":"2026-10-12","locator":"A4.21","quote":null,"evidence_type":"research_note","verification_status":"reported_in_research","refresh_trigger":"Source update or new model release"},{"id":"SRC.RU.A4.22","title":"White paper","publisher":"Research compilation","url":null,"publication_date":null,"access_date":"2026-10-12","locator":"A4.22","quote":null,"evidence_type":"research_note","verification_status":"reported_in_research","refresh_trigger":"Source update or new model release"},{"id":"SRC.RU.A4.23","title":"Travel Rule (Transfer of Funds Regulation (EU) 2023/1113)","publisher":"Research compilation","url":null,"publication_date":null,"access_date":"2026-10-12","locator":"A4.23","quote":null,"evidence_type":"research_note","verification_status":"reported_in_research","refresh_trigger":"Source update or new model release"},{"id":"SRC.RU.A4.24","title":"Investor compensation","publisher":"Research compilation","url":null,"publication_date":null,"access_date":"2026-10-12","locator":"A4.24","quote":null,"evidence_type":"research_note","verification_status":"reported_in_research","refresh_trigger":"Source update or new model release"},{"id":"SRC.RU.A4.25","title":"Investors in a licensed CASP (funding rounds)","publisher":"Research compilation","url":"https://www.esma.europa.eu/publications-and-data/interactive-single-rulebook/mica/article-83-assessment-proposed-acquisitions","publication_date":null,"access_date":"2026-10-12","locator":"A4.25","quote":null,"evidence_type":"research_note","verification_status":"reported_in_research","refresh_trigger":"Source update or new model release"},{"id":"SRC.RU.B5.1","title":"Sumsub, Basic plan","publisher":"Research compilation","url":"https://sumsub.com/pricing/","publication_date":null,"access_date":"2026-10-12","locator":"B5.1","quote":null,"evidence_type":"research_note","verification_status":"reported_in_research","refresh_trigger":"Source update or new model release"},{"id":"SRC.RU.B5.2","title":"Sumsub, Compliance plan","publisher":"Research compilation","url":null,"publication_date":null,"access_date":"2026-10-12","locator":"B5.2","quote":null,"evidence_type":"research_note","verification_status":"reported_in_research","refresh_trigger":"Source update or new model release"},{"id":"SRC.RU.B5.3","title":"Sumsub at enterprise volume","publisher":"Research compilation","url":"https://aws.amazon.com/marketplace/pp/prodview-6lwbxcged4mlu","publication_date":null,"access_date":"2026-10-12","locator":"B5.3","quote":null,"evidence_type":"research_note","verification_status":"reported_in_research","refresh_trigger":"Source update or new model release"},{"id":"SRC.RU.B5.4","title":"Veriff, Essential / Plus / Premium","publisher":"Research compilation","url":"https://www.veriff.com/plans","publication_date":null,"access_date":"2026-10-12","locator":"B5.4","quote":null,"evidence_type":"research_note","verification_status":"reported_in_research","refresh_trigger":"Source update or new model release"},{"id":"SRC.RU.B5.5","title":"Veriff add-ons","publisher":"Research compilation","url":null,"publication_date":null,"access_date":"2026-10-12","locator":"B5.5","quote":null,"evidence_type":"research_note","verification_status":"reported_in_research","refresh_trigger":"Source update or new model release"},{"id":"SRC.RU.B5.6","title":"Persona, Essential","publisher":"Research compilation","url":"https://help.withpersona.com/articles/6oZbzp7jb7AWGClF5vpY3K.md","publication_date":null,"access_date":"2026-10-12","locator":"B5.6","quote":null,"evidence_type":"research_note","verification_status":"reported_in_research","refresh_trigger":"Source update or new model release"},{"id":"SRC.RU.B5.7","title":"Didit, full KYC","publisher":"Research compilation","url":"https://didit.me/pricing","publication_date":null,"access_date":"2026-10-12","locator":"B5.7","quote":null,"evidence_type":"research_note","verification_status":"reported_in_research","refresh_trigger":"Source update or new model release"},{"id":"SRC.RU.B5.8","title":"Didit, modules","publisher":"Research compilation","url":null,"publication_date":null,"access_date":"2026-10-12","locator":"B5.8","quote":null,"evidence_type":"research_note","verification_status":"reported_in_research","refresh_trigger":"Source update or new model release"},{"id":"SRC.RU.B5.9","title":"Ondato, KYC","publisher":"Research compilation","url":"https://ondato.com/pricing/","publication_date":null,"access_date":"2026-10-12","locator":"B5.9","quote":null,"evidence_type":"research_note","verification_status":"reported_in_research","refresh_trigger":"Source update or new model release"},{"id":"SRC.RU.B5.10","title":"Ondato, AML screening","publisher":"Research compilation","url":null,"publication_date":null,"access_date":"2026-10-12","locator":"B5.10","quote":null,"evidence_type":"research_note","verification_status":"reported_in_research","refresh_trigger":"Source update or new model release"},{"id":"SRC.RU.B5.11","title":"Ondato, ongoing AML monitoring","publisher":"Research compilation","url":null,"publication_date":null,"access_date":"2026-10-12","locator":"B5.11","quote":null,"evidence_type":"research_note","verification_status":"reported_in_research","refresh_trigger":"Source update or new model release"},{"id":"SRC.RU.B5.12","title":"ComplyCube, plans","publisher":"Research compilation","url":"https://complycube.com/pricing","publication_date":null,"access_date":"2026-10-12","locator":"B5.12","quote":null,"evidence_type":"research_note","verification_status":"reported_in_research","refresh_trigger":"Source update or new model release"},{"id":"SRC.RU.B5.13","title":"ComplyCube, per check (Starter / Core)","publisher":"Research compilation","url":null,"publication_date":null,"access_date":"2026-10-12","locator":"B5.13","quote":null,"evidence_type":"research_note","verification_status":"reported_in_research","refresh_trigger":"Source update or new model release"},{"id":"SRC.RU.B5.14","title":"Shufti Pro","publisher":"Research compilation","url":"https://shuftipro.com/pricing/","publication_date":null,"access_date":"2026-10-12","locator":"B5.14","quote":null,"evidence_type":"research_note","verification_status":"reported_in_research","refresh_trigger":"Source update or new model release"},{"id":"SRC.RU.B5.15","title":"iDenfy","publisher":"Research compilation","url":"https://www.idenfy.com/pricing/","publication_date":null,"access_date":"2026-10-12","locator":"B5.15","quote":null,"evidence_type":"research_note","verification_status":"reported_in_research","refresh_trigger":"Source update or new model release"},{"id":"SRC.RU.B5.16","title":"ComplyAdvantage (screening + monitoring)","publisher":"Research compilation","url":"https://erpresearch.com/erp-add-ons/fraud-risk/complyadvantage/pricing","publication_date":null,"access_date":"2026-10-12","locator":"B5.16","quote":null,"evidence_type":"research_note","verification_status":"reported_in_research","refresh_trigger":"Source update or new model release"},{"id":"SRC.RU.B5.17","title":"Onfido (Entrust) list price","publisher":"Research compilation","url":null,"publication_date":null,"access_date":"2026-10-12","locator":"B5.17","quote":null,"evidence_type":"research_note","verification_status":"reported_in_research","refresh_trigger":"Source update or new model release"},{"id":"SRC.RU.B5.18","title":"IDnow list price","publisher":"Research compilation","url":null,"publication_date":null,"access_date":"2026-10-12","locator":"B5.18","quote":null,"evidence_type":"research_note","verification_status":"reported_in_research","refresh_trigger":"Source update or new model release"},{"id":"SRC.RU.B6.1","title":"Standard EEA cards","publisher":"Research compilation","url":"https://stripe.com/en-de/pricing","publication_date":null,"access_date":"2026-10-12","locator":"B6.1","quote":null,"evidence_type":"research_note","verification_status":"reported_in_research","refresh_trigger":"Source update or new model release"},{"id":"SRC.RU.B6.2","title":"Premium EEA cards","publisher":"Research compilation","url":null,"publication_date":null,"access_date":"2026-10-12","locator":"B6.2","quote":null,"evidence_type":"research_note","verification_status":"reported_in_research","refresh_trigger":"Source update or new model release"},{"id":"SRC.RU.B6.3","title":"UK cards","publisher":"Research compilation","url":null,"publication_date":null,"access_date":"2026-10-12","locator":"B6.3","quote":null,"evidence_type":"research_note","verification_status":"reported_in_research","refresh_trigger":"Source update or new model release"},{"id":"SRC.RU.B6.4","title":"International cards","publisher":"Research compilation","url":null,"publication_date":null,"access_date":"2026-10-12","locator":"B6.4","quote":null,"evidence_type":"research_note","verification_status":"reported_in_research","refresh_trigger":"Source update or new model release"},{"id":"SRC.RU.B6.5","title":"Currency conversion","publisher":"Research compilation","url":null,"publication_date":null,"access_date":"2026-10-12","locator":"B6.5","quote":null,"evidence_type":"research_note","verification_status":"reported_in_research","refresh_trigger":"Source update or new model release"},{"id":"SRC.RU.B6.6","title":"SEPA Direct Debit","publisher":"Research compilation","url":"https://stripe.com/en-de/pricing/local-payment-methods","publication_date":null,"access_date":"2026-10-12","locator":"B6.6","quote":null,"evidence_type":"research_note","verification_status":"reported_in_research","refresh_trigger":"Source update or new model release"},{"id":"SRC.RU.B6.7","title":"Card disputes","publisher":"Research compilation","url":null,"publication_date":null,"access_date":"2026-10-12","locator":"B6.7","quote":null,"evidence_type":"research_note","verification_status":"reported_in_research","refresh_trigger":"Source update or new model release"},{"id":"SRC.RU.B6.8","title":"Stripe Billing","publisher":"Research compilation","url":"https://stripe.com/en-de/billing/pricing","publication_date":null,"access_date":"2026-10-12","locator":"B6.8","quote":null,"evidence_type":"research_note","verification_status":"reported_in_research","refresh_trigger":"Source update or new model release"},{"id":"SRC.RU.B6.9","title":"Radar / 3D Secure","publisher":"Research compilation","url":null,"publication_date":null,"access_date":"2026-10-12","locator":"B6.9","quote":null,"evidence_type":"research_note","verification_status":"reported_in_research","refresh_trigger":"Source update or new model release"},{"id":"SRC.RU.B6.10","title":"Stripe Connect (follower-to-lead-trader payouts, R2)","publisher":"Research compilation","url":"https://stripe.com/en-de/connect/pricing","publication_date":null,"access_date":"2026-10-12","locator":"B6.10","quote":null,"evidence_type":"research_note","verification_status":"reported_in_research","refresh_trigger":"Source update or new model release"},{"id":"SRC.RU.B6.11","title":"Other methods via Stripe","publisher":"Research compilation","url":null,"publication_date":null,"access_date":"2026-10-12","locator":"B6.11","quote":null,"evidence_type":"research_note","verification_status":"reported_in_research","refresh_trigger":"Source update or new model release"},{"id":"SRC.RU.B6.12","title":"Subscriptions, standard terms (non-EU storefronts)","publisher":"Research compilation","url":"https://developer.apple.com/app-store/subscriptions/","publication_date":null,"access_date":"2026-10-12","locator":"B6.12","quote":null,"evidence_type":"research_note","verification_status":"reported_in_research","refresh_trigger":"Source update or new model release"},{"id":"SRC.RU.B6.13","title":"App Store Small Business Program","publisher":"Research compilation","url":"https://developer.apple.com/app-store/small-business-program/","publication_date":null,"access_date":"2026-10-12","locator":"B6.13","quote":null,"evidence_type":"research_note","verification_status":"reported_in_research","refresh_trigger":"Source update or new model release"},{"id":"SRC.RU.B6.14","title":"**EU storefronts from 01.10.2026**: Apple In-App Purchase","publisher":"Research compilation","url":"https://developer.apple.com/support/dma-and-apps-in-the-eu/","publication_date":null,"access_date":"2026-10-12","locator":"B6.14","quote":null,"evidence_type":"research_note","verification_status":"reported_in_research","refresh_trigger":"Source update or new model release"},{"id":"SRC.RU.B6.15","title":"EU: alternative payment processing inside the app","publisher":"Research compilation","url":null,"publication_date":null,"access_date":"2026-10-12","locator":"B6.15","quote":null,"evidence_type":"research_note","verification_status":"reported_in_research","refresh_trigger":"Source update or new model release"},{"id":"SRC.RU.B6.16","title":"EU: link-out to web purchase (\"store services commission\")","publisher":"Research compilation","url":null,"publication_date":null,"access_date":"2026-10-12","locator":"B6.16","quote":null,"evidence_type":"research_note","verification_status":"reported_in_research","refresh_trigger":"Source update or new model release"},{"id":"SRC.RU.B6.17","title":"EU: Core Technology Commission (CTC)","publisher":"Research compilation","url":null,"publication_date":null,"access_date":"2026-10-12","locator":"B6.17","quote":null,"evidence_type":"research_note","verification_status":"reported_in_research","refresh_trigger":"Source update or new model release"},{"id":"SRC.RU.B6.18","title":"EU terms before 01.10.2026 (historical)","publisher":"Research compilation","url":"https://developer.apple.com/news/?id=awedznci","publication_date":null,"access_date":"2026-10-12","locator":"B6.18","quote":null,"evidence_type":"research_note","verification_status":"reported_in_research","refresh_trigger":"Source update or new model release"},{"id":"SRC.RU.B6.19","title":"**EEA from 30.06.2026**: auto-renewing subscriptions","publisher":"Research compilation","url":"https://support.google.com/googleplay/android-developer/answer/16954621","publication_date":null,"access_date":"2026-10-12","locator":"B6.19","quote":null,"evidence_type":"research_note","verification_status":"reported_in_research","refresh_trigger":"Source update or new model release"},{"id":"SRC.RU.B6.20","title":"EEA from 30.06.2026: one-time in-app purchases","publisher":"Research compilation","url":null,"publication_date":null,"access_date":"2026-10-12","locator":"B6.20","quote":null,"evidence_type":"research_note","verification_status":"reported_in_research","refresh_trigger":"Source update or new model release"},{"id":"SRC.RU.B6.21","title":"Old structure (EEA before 30.06.2026; other regions until rollout)","publisher":"Research compilation","url":"https://support.google.com/googleplay/android-developer/answer/112622","publication_date":null,"access_date":"2026-10-12","locator":"B6.21","quote":null,"evidence_type":"research_note","verification_status":"reported_in_research","refresh_trigger":"Source update or new model release"},{"id":"SRC.RU.B6.22","title":"EEA external offers program (current)","publisher":"Research compilation","url":"https://support.google.com/googleplay/android-developer/answer/14372887","publication_date":null,"access_date":"2026-10-12","locator":"B6.22","quote":null,"evidence_type":"research_note","verification_status":"reported_in_research","refresh_trigger":"Source update or new model release"},{"id":"SRC.RU.B7.1","title":"Hosting cost per MAU, consumer fintech/social","publisher":"Research compilation","url":null,"publication_date":null,"access_date":"2026-10-12","locator":"B7.1","quote":null,"evidence_type":"research_note","verification_status":"reported_in_research","refresh_trigger":"Source update or new model release"},{"id":"SRC.RU.B7.2","title":"Proxy: Snap infrastructure cost per daily active user","publisher":"Research compilation","url":"https://www.itiger.com/news/2510445336","publication_date":null,"access_date":"2026-10-12","locator":"B7.2","quote":null,"evidence_type":"research_note","verification_status":"reported_in_research","refresh_trigger":"Source update or new model release"},{"id":"SRC.RU.B7.3","title":"Proxy: hosting as % of ARR, private B2B SaaS","publisher":"Research compilation","url":"https://founderpath.com/free-tools/saas-spending-benchmark","publication_date":null,"access_date":"2026-10-12","locator":"B7.3","quote":null,"evidence_type":"research_note","verification_status":"reported_in_research","refresh_trigger":"Source update or new model release"},{"id":"SRC.RU.B7.4","title":"Proxy: cloud infrastructure as % of ARR by stage","publisher":"Research compilation","url":"https://www.doit.com/blog/saas-hosting-benchmarks-by-arr-and-maturity","publication_date":null,"access_date":"2026-10-12","locator":"B7.4","quote":null,"evidence_type":"research_note","verification_status":"reported_in_research","refresh_trigger":"Source update or new model release"},{"id":"SRC.RU.B7.5","title":"CoinGecko API","publisher":"Research compilation","url":"https://www.coingecko.com/en/api/pricing","publication_date":null,"access_date":"2026-10-12","locator":"B7.5","quote":null,"evidence_type":"research_note","verification_status":"reported_in_research","refresh_trigger":"Source update or new model release"},{"id":"SRC.RU.B7.6","title":"CoinMarketCap API","publisher":"Research compilation","url":"https://coinmarketcap.com/api/pricing/","publication_date":null,"access_date":"2026-10-12","locator":"B7.6","quote":null,"evidence_type":"research_note","verification_status":"reported_in_research","refresh_trigger":"Source update or new model release"},{"id":"SRC.RU.B7.7","title":"CoinAPI","publisher":"Research compilation","url":"https://www.coinapi.io/market-data-api/pricing","publication_date":null,"access_date":"2026-10-12","locator":"B7.7","quote":null,"evidence_type":"research_note","verification_status":"reported_in_research","refresh_trigger":"Source update or new model release"},{"id":"SRC.RU.B7.8","title":"CoinDesk Data (formerly CCData / CryptoCompare)","publisher":"Research compilation","url":null,"publication_date":null,"access_date":"2026-10-12","locator":"B7.8","quote":null,"evidence_type":"research_note","verification_status":"reported_in_research","refresh_trigger":"Source update or new model release"},{"id":"SRC.RU.B7.9","title":"Kaiko","publisher":"Research compilation","url":"https://www.kaiko.com/about-kaiko/pricing-and-contracts","publication_date":null,"access_date":"2026-10-12","locator":"B7.9","quote":null,"evidence_type":"research_note","verification_status":"reported_in_research","refresh_trigger":"Source update or new model release"},{"id":"SRC.RU.B7.10","title":"Cost per live contact (global)","publisher":"Research compilation","url":"https://www.tcworld.info/news/self-service-is-a-last-resort-for-customers-989","publication_date":null,"access_date":"2026-10-12","locator":"B7.10","quote":null,"evidence_type":"research_note","verification_status":"reported_in_research","refresh_trigger":"Source update or new model release"},{"id":"SRC.RU.B7.11","title":"Fintech support volume reference (Klarna)","publisher":"Research compilation","url":"https://www.klarna.com/international/press/klarna-ai-assistant-handles-two-thirds-of-customer-service-chats-in-its-first-month/","publication_date":null,"access_date":"2026-10-12","locator":"B7.11","quote":null,"evidence_type":"research_note","verification_status":"reported_in_research","refresh_trigger":"Source update or new model release"},{"id":"SRC.RU.B7.12","title":"Klarna support cost per transaction","publisher":"Research compilation","url":"https://www.customerexperiencedive.com/news/klarna-ai-slash-customer-service-costs/748647/","publication_date":null,"access_date":"2026-10-12","locator":"B7.12","quote":null,"evidence_type":"research_note","verification_status":"reported_in_research","refresh_trigger":"Source update or new model release"},{"id":"SRC.RU.B7.13","title":"Support and success spend, B2B SaaS","publisher":"Research compilation","url":null,"publication_date":null,"access_date":"2026-10-12","locator":"B7.13","quote":null,"evidence_type":"research_note","verification_status":"reported_in_research","refresh_trigger":"Source update or new model release"},{"id":"SRC.RU.B7.14","title":"Zendesk seats","publisher":"Research compilation","url":"https://www.zendesk.com/pricing/","publication_date":null,"access_date":"2026-10-12","locator":"B7.14","quote":null,"evidence_type":"research_note","verification_status":"reported_in_research","refresh_trigger":"Source update or new model release"},{"id":"SRC.RU.B7.15","title":"Intercom seats","publisher":"Research compilation","url":"https://www.intercom.com/pricing","publication_date":null,"access_date":"2026-10-12","locator":"B7.15","quote":null,"evidence_type":"research_note","verification_status":"reported_in_research","refresh_trigger":"Source update or new model release"},{"id":"SRC.RU.B7.16","title":"Freshdesk seats","publisher":"Research compilation","url":"https://www.freshworks.com/freshdesk/pricing/","publication_date":null,"access_date":"2026-10-12","locator":"B7.16","quote":null,"evidence_type":"research_note","verification_status":"reported_in_research","refresh_trigger":"Source update or new model release"},{"id":"SRC.RU.B7.17","title":"Cost per support contact, Europe","publisher":"Research compilation","url":null,"publication_date":null,"access_date":"2026-10-12","locator":"B7.17","quote":null,"evidence_type":"research_note","verification_status":"reported_in_research","refresh_trigger":"Source update or new model release"},{"id":"SRC.RU.B7.18","title":"Contacts per 1,000 active users, fintech","publisher":"Research compilation","url":null,"publication_date":null,"access_date":"2026-10-12","locator":"B7.18","quote":null,"evidence_type":"research_note","verification_status":"reported_in_research","refresh_trigger":"Source update or new model release"},{"id":"SRC.RU.B7.19","title":"Visa VAMP thresholds","publisher":"Research compilation","url":"https://docs.stripe.com/disputes/monitoring-programs","publication_date":null,"access_date":"2026-10-12","locator":"B7.19","quote":null,"evidence_type":"research_note","verification_status":"reported_in_research","refresh_trigger":"Source update or new model release"},{"id":"SRC.RU.B7.20","title":"Mastercard Excessive Chargeback Program","publisher":"Research compilation","url":null,"publication_date":null,"access_date":"2026-10-12","locator":"B7.20","quote":null,"evidence_type":"research_note","verification_status":"reported_in_research","refresh_trigger":"Source update or new model release"},{"id":"SRC.RU.B7.21","title":"\"Excessive\" dispute-rate marker used by Stripe","publisher":"Research compilation","url":"https://docs.stripe.com/disputes/measuring","publication_date":null,"access_date":"2026-10-12","locator":"B7.21","quote":null,"evidence_type":"research_note","verification_status":"reported_in_research","refresh_trigger":"Source update or new model release"},{"id":"SRC.RU.B7.22","title":"Average card-not-present e-commerce chargeback rate","publisher":"Research compilation","url":"https://chargebacks911.com/chargeback-stats/","publication_date":null,"access_date":"2026-10-12","locator":"B7.22","quote":null,"evidence_type":"research_note","verification_status":"reported_in_research","refresh_trigger":"Source update or new model release"},{"id":"SRC.RU.B7.23","title":"Friendly-fraud share of chargebacks","publisher":"Research compilation","url":null,"publication_date":null,"access_date":"2026-10-12","locator":"B7.23","quote":null,"evidence_type":"research_note","verification_status":"reported_in_research","refresh_trigger":"Source update or new model release"},{"id":"SRC.RU.B7.24","title":"LexisNexis True Cost of Fraud","publisher":"Research compilation","url":"https://risk.lexisnexis.com/insights-resources/research/us-ca-true-cost-of-fraud-study","publication_date":null,"access_date":"2026-10-12","locator":"B7.24","quote":null,"evidence_type":"research_note","verification_status":"reported_in_research","refresh_trigger":"Source update or new model release"},{"id":"SRC.RU.B7.25","title":"Involuntary churn (Recurly network)","publisher":"Research compilation","url":"https://www.recurly.com/research/churn-rate-benchmarks/","publication_date":null,"access_date":"2026-10-12","locator":"B7.25","quote":null,"evidence_type":"research_note","verification_status":"reported_in_research","refresh_trigger":"Source update or new model release"},{"id":"SRC.RU.B7.26","title":"Failed-payment recovery (Stripe)","publisher":"Research compilation","url":"https://stripe.com/en-de/billing","publication_date":null,"access_date":"2026-10-12","locator":"B7.26","quote":null,"evidence_type":"research_note","verification_status":"reported_in_research","refresh_trigger":"Source update or new model release"},{"id":"SRC.RU.B7.27","title":"App Store billing retry","publisher":"Research compilation","url":null,"publication_date":null,"access_date":"2026-10-12","locator":"B7.27","quote":null,"evidence_type":"research_note","verification_status":"reported_in_research","refresh_trigger":"Source update or new model release"},{"id":"SRC.RU.B7.28","title":"Chargeback rate for subscription / digital-goods sellers (primary source)","publisher":"Research compilation","url":null,"publication_date":null,"access_date":"2026-10-12","locator":"B7.28","quote":null,"evidence_type":"research_note","verification_status":"reported_in_research","refresh_trigger":"Source update or new model release"},{"id":"SRC.RU.B8.1","title":"Finance app CPI, Europe","publisher":"Research compilation","url":"https://www.adjust.com/resources/ebooks/mobile-app-trends-2026/","publication_date":null,"access_date":"2026-10-12","locator":"B8.1","quote":null,"evidence_type":"research_note","verification_status":"reported_in_research","refresh_trigger":"Source update or new model release"},{"id":"SRC.RU.B8.2","title":"Crypto app CPI, global","publisher":"Research compilation","url":null,"publication_date":null,"access_date":"2026-10-12","locator":"B8.2","quote":null,"evidence_type":"research_note","verification_status":"reported_in_research","refresh_trigger":"Source update or new model release"},{"id":"SRC.RU.B8.3","title":"Finance CPI, Liftoff network","publisher":"Research compilation","url":"https://content.liftoff.io/hubfs/2022/Reports/2022%20Mobile%20Finance%20Apps%20Report/2022%20Finance%20Apps%20Report%20-%20EN.pdf","publication_date":null,"access_date":"2026-10-12","locator":"B8.3","quote":null,"evidence_type":"research_note","verification_status":"reported_in_research","refresh_trigger":"Source update or new model release"},{"id":"SRC.RU.B8.4","title":"Cost per registration, finance","publisher":"Research compilation","url":null,"publication_date":null,"access_date":"2026-10-12","locator":"B8.4","quote":null,"evidence_type":"research_note","verification_status":"reported_in_research","refresh_trigger":"Source update or new model release"},{"id":"SRC.RU.B8.5","title":"Cost per activation (first transaction or bank-account link)","publisher":"Research compilation","url":"https://content.liftoff.io/hubfs/aaa_Reports/2021/2021%20Finance%20Report/Finance%20Report%202021%20-%20EN.pdf","publication_date":null,"access_date":"2026-10-12","locator":"B8.5","quote":null,"evidence_type":"research_note","verification_status":"reported_in_research","refresh_trigger":"Source update or new model release"},{"id":"SRC.RU.B8.6","title":"Funnel: install → registration","publisher":"Research compilation","url":null,"publication_date":null,"access_date":"2026-10-12","locator":"B8.6","quote":null,"evidence_type":"research_note","verification_status":"reported_in_research","refresh_trigger":"Source update or new model release"},{"id":"SRC.RU.B8.7","title":"Funnel: install → activation","publisher":"Research compilation","url":null,"publication_date":null,"access_date":"2026-10-12","locator":"B8.7","quote":null,"evidence_type":"research_note","verification_status":"reported_in_research","refresh_trigger":"Source update or new model release"},{"id":"SRC.RU.B8.8","title":"Liftoff × AppsFlyer 2026 finance and crypto benchmark","publisher":"Research compilation","url":"https://liftoff.ai/2026-finance-crypto-app-performance-benchmark/","publication_date":null,"access_date":"2026-10-12","locator":"B8.8","quote":null,"evidence_type":"research_note","verification_status":"reported_in_research","refresh_trigger":"Source update or new model release"},{"id":"SRC.RU.B8.9","title":"Cost per KYC-verified user, cost per funded user (Europe, current)","publisher":"Research compilation","url":null,"publication_date":null,"access_date":"2026-10-12","locator":"B8.9","quote":null,"evidence_type":"research_note","verification_status":"reported_in_research","refresh_trigger":"Source update or new model release"},{"id":"SRC.RU.B8.10","title":"Finance, SplitMetrics","publisher":"Research compilation","url":"https://splitmetrics.com/blog/apple-search-ads-cost/","publication_date":null,"access_date":"2026-10-12","locator":"B8.10","quote":null,"evidence_type":"research_note","verification_status":"reported_in_research","refresh_trigger":"Source update or new model release"},{"id":"SRC.RU.B8.11","title":"Finance, MobileAction","publisher":"Research compilation","url":"https://www.mobileaction.co/report/apple-ads-2026-benchmark-report/cpt-search-results-ads/","publication_date":null,"access_date":"2026-10-12","locator":"B8.11","quote":null,"evidence_type":"research_note","verification_status":"reported_in_research","refresh_trigger":"Source update or new model release"},{"id":"SRC.RU.B8.12","title":"Germany, all categories","publisher":"Research compilation","url":"https://www.mobileaction.co/report/apple-ads-2026-benchmark-report/search-results-ads-regional-cpt/","publication_date":null,"access_date":"2026-10-12","locator":"B8.12","quote":null,"evidence_type":"research_note","verification_status":"reported_in_research","refresh_trigger":"Source update or new model release"},{"id":"SRC.RU.B8.13","title":"Paid/organic install ratio, finance","publisher":"Research compilation","url":null,"publication_date":null,"access_date":"2026-10-12","locator":"B8.13","quote":null,"evidence_type":"research_note","verification_status":"reported_in_research","refresh_trigger":"Source update or new model release"},{"id":"SRC.RU.B8.14","title":"Paid share, Western Europe finance (AppsFlyer)","publisher":"Research compilation","url":"https://www.appsflyer.com/resources/reports/finance-marketers-europe-report/","publication_date":null,"access_date":"2026-10-12","locator":"B8.14","quote":null,"evidence_type":"research_note","verification_status":"reported_in_research","refresh_trigger":"Source update or new model release"},{"id":"SRC.RU.B8.15","title":"Install fraud, investment apps, Western Europe","publisher":"Research compilation","url":null,"publication_date":null,"access_date":"2026-10-12","locator":"B8.15","quote":null,"evidence_type":"research_note","verification_status":"reported_in_research","refresh_trigger":"Source update or new model release"},{"id":"SRC.RU.B8.16","title":"Europe finance market context","publisher":"Research compilation","url":null,"publication_date":null,"access_date":"2026-10-12","locator":"B8.16","quote":null,"evidence_type":"research_note","verification_status":"reported_in_research","refresh_trigger":"Source update or new model release"},{"id":"SRC.RU.B8.17","title":"Trade Republic (DE)","publisher":"Research compilation","url":"https://assets.traderepublic.com/assets/files/T&amp;C_Customer-Promotions-DE.pdf","publication_date":null,"access_date":"2026-10-12","locator":"B8.17","quote":null,"evidence_type":"research_note","verification_status":"reported_in_research","refresh_trigger":"Source update or new model release"},{"id":"SRC.RU.B8.18","title":"Bitpanda","publisher":"Research compilation","url":"https://www.bitpanda.com/en/tell-a-friend","publication_date":null,"access_date":"2026-10-12","locator":"B8.18","quote":null,"evidence_type":"research_note","verification_status":"reported_in_research","refresh_trigger":"Source update or new model release"},{"id":"SRC.RU.B8.19","title":"Scalable Capital","publisher":"Research compilation","url":"https://help.scalable.capital/en/referral-programme-81610247/can-i-receive-multiple-rewards-56888841","publication_date":null,"access_date":"2026-10-12","locator":"B8.19","quote":null,"evidence_type":"research_note","verification_status":"reported_in_research","refresh_trigger":"Source update or new model release"},{"id":"SRC.RU.B8.20","title":"Bybit EU","publisher":"Research compilation","url":"https://www.bybit.eu/en-EU/help-center/article/Bybit-Referral-Program-General-FAQ","publication_date":null,"access_date":"2026-10-12","locator":"B8.20","quote":null,"evidence_type":"research_note","verification_status":"reported_in_research","refresh_trigger":"Source update or new model release"},{"id":"SRC.RU.B8.21","title":"Kraken (EEA)","publisher":"Research compilation","url":"https://www.kraken.com/referrals-dyn-eea-75H","publication_date":null,"access_date":"2026-10-12","locator":"B8.21","quote":null,"evidence_type":"research_note","verification_status":"reported_in_research","refresh_trigger":"Source update or new model release"},{"id":"SRC.RU.B8.22","title":"N26 (DE)","publisher":"Research compilation","url":"https://n26.com/en-de/invite-friends","publication_date":null,"access_date":"2026-10-12","locator":"B8.22","quote":null,"evidence_type":"research_note","verification_status":"reported_in_research","refresh_trigger":"Source update or new model release"},{"id":"SRC.RU.B8.23","title":"Revolut, Coinbase, eToro, Bitvavo","publisher":"Research compilation","url":null,"publication_date":null,"access_date":"2026-10-12","locator":"B8.23","quote":null,"evidence_type":"research_note","verification_status":"reported_in_research","refresh_trigger":"Source update or new model release"},{"id":"SRC.RU.B9.1","title":"Finance app retention, global","publisher":"Research compilation","url":null,"publication_date":null,"access_date":"2026-10-12","locator":"B9.1","quote":null,"evidence_type":"research_note","verification_status":"reported_in_research","refresh_trigger":"Source update or new model release"},{"id":"SRC.RU.B9.2","title":"Finance app retention, Germany","publisher":"Research compilation","url":"https://e.infogram.com/8f54465a-d5f9-4035-b1da-4e3aafc8ca3a","publication_date":null,"access_date":"2026-10-12","locator":"B9.2","quote":null,"evidence_type":"research_note","verification_status":"reported_in_research","refresh_trigger":"Source update or new model release"},{"id":"SRC.RU.B9.3","title":"Other EU markets, finance","publisher":"Research compilation","url":null,"publication_date":null,"access_date":"2026-10-12","locator":"B9.3","quote":null,"evidence_type":"research_note","verification_status":"reported_in_research","refresh_trigger":"Source update or new model release"},{"id":"SRC.RU.B9.4","title":"Adjust Finance App Insights 2025","publisher":"Research compilation","url":"https://www.adjust.com/resources/ebooks/finance-app-insights/","publication_date":null,"access_date":"2026-10-12","locator":"B9.4","quote":null,"evidence_type":"research_note","verification_status":"reported_in_research","refresh_trigger":"Source update or new model release"},{"id":"SRC.RU.B9.5","title":"Finance day-30 retention (compilation)","publisher":"Research compilation","url":"https://www.businessofapps.com/data/finance-app-benchmarks/","publication_date":null,"access_date":"2026-10-12","locator":"B9.5","quote":null,"evidence_type":"research_note","verification_status":"reported_in_research","refresh_trigger":"Source update or new model release"},{"id":"SRC.RU.B9.6","title":"Crypto engagement, EMEA","publisher":"Research compilation","url":"https://mixpanel.com/blog/finance-benchmarks-2026/","publication_date":null,"access_date":"2026-10-12","locator":"B9.6","quote":null,"evidence_type":"research_note","verification_status":"reported_in_research","refresh_trigger":"Source update or new model release"},{"id":"SRC.RU.B9.7","title":"Download → paid by day 35","publisher":"Research compilation","url":"https://www.revenuecat.com/state-of-subscription-apps","publication_date":null,"access_date":"2026-10-12","locator":"B9.7","quote":null,"evidence_type":"research_note","verification_status":"reported_in_research","refresh_trigger":"Source update or new model release"},{"id":"SRC.RU.B9.8","title":"Download → trial by day 30","publisher":"Research compilation","url":null,"publication_date":null,"access_date":"2026-10-12","locator":"B9.8","quote":null,"evidence_type":"research_note","verification_status":"reported_in_research","refresh_trigger":"Source update or new model release"},{"id":"SRC.RU.B9.9","title":"Trial → paid","publisher":"Research compilation","url":null,"publication_date":null,"access_date":"2026-10-12","locator":"B9.9","quote":null,"evidence_type":"research_note","verification_status":"reported_in_research","refresh_trigger":"Source update or new model release"},{"id":"SRC.RU.B9.10","title":"Monthly plans: renewal rates","publisher":"Research compilation","url":null,"publication_date":null,"access_date":"2026-10-12","locator":"B9.10","quote":null,"evidence_type":"research_note","verification_status":"reported_in_research","refresh_trigger":"Source update or new model release"},{"id":"SRC.RU.B9.11","title":"12-month retention","publisher":"Research compilation","url":null,"publication_date":null,"access_date":"2026-10-12","locator":"B9.11","quote":null,"evidence_type":"research_note","verification_status":"reported_in_research","refresh_trigger":"Source update or new model release"},{"id":"SRC.RU.B9.12","title":"Annual plans: renewal rates","publisher":"Research compilation","url":null,"publication_date":null,"access_date":"2026-10-12","locator":"B9.12","quote":null,"evidence_type":"research_note","verification_status":"reported_in_research","refresh_trigger":"Source update or new model release"},{"id":"SRC.RU.B9.13","title":"Plan mix","publisher":"Research compilation","url":null,"publication_date":null,"access_date":"2026-10-12","locator":"B9.13","quote":null,"evidence_type":"research_note","verification_status":"reported_in_research","refresh_trigger":"Source update or new model release"},{"id":"SRC.RU.B9.14","title":"Price points","publisher":"Research compilation","url":null,"publication_date":null,"access_date":"2026-10-12","locator":"B9.14","quote":null,"evidence_type":"research_note","verification_status":"reported_in_research","refresh_trigger":"Source update or new model release"},{"id":"SRC.RU.B9.15","title":"Refund rate","publisher":"Research compilation","url":null,"publication_date":null,"access_date":"2026-10-12","locator":"B9.15","quote":null,"evidence_type":"research_note","verification_status":"reported_in_research","refresh_trigger":"Source update or new model release"},{"id":"SRC.RU.B9.16","title":"How subscriptions end","publisher":"Research compilation","url":null,"publication_date":null,"access_date":"2026-10-12","locator":"B9.16","quote":null,"evidence_type":"research_note","verification_status":"reported_in_research","refresh_trigger":"Source update or new model release"},{"id":"SRC.RU.B9.17","title":"Value per payer","publisher":"Research compilation","url":null,"publication_date":null,"access_date":"2026-10-12","locator":"B9.17","quote":null,"evidence_type":"research_note","verification_status":"reported_in_research","refresh_trigger":"Source update or new model release"},{"id":"SRC.RU.B9.18","title":"RevenueCat 2025 edition (for comparison)","publisher":"Research compilation","url":"https://www.revenuecat.com/state-of-subscription-apps-2025","publication_date":null,"access_date":"2026-10-12","locator":"B9.18","quote":null,"evidence_type":"research_note","verification_status":"reported_in_research","refresh_trigger":"Source update or new model release"},{"id":"SRC.RU.B9.19","title":"Adapty, \"State of in-app subscriptions 2026\"","publisher":"Research compilation","url":"https://adapty.io/state-of-in-app-subscriptions/","publication_date":null,"access_date":"2026-10-12","locator":"B9.19","quote":null,"evidence_type":"research_note","verification_status":"reported_in_research","refresh_trigger":"Source update or new model release"},{"id":"SRC.RU.B9.20","title":"Copy-trading profit share to lead traders (Bybit, global site)","publisher":"Research compilation","url":"https://www.bybit.com/en/help-center/article/Copy-Trading-Profit-Sharing-Explained","publication_date":null,"access_date":"2026-10-12","locator":"B9.20","quote":null,"evidence_type":"research_note","verification_status":"reported_in_research","refresh_trigger":"Source update or new model release"},{"id":"SRC.RU.B9.21","title":"Creator-platform take rates","publisher":"Research compilation","url":"https://www.patreon.com/pricing","publication_date":null,"access_date":"2026-10-12","locator":"B9.21","quote":null,"evidence_type":"research_note","verification_status":"reported_in_research","refresh_trigger":"Source update or new model release"},{"id":"SRC.RU.B9.22","title":"Exchange revenue share for referred users","publisher":"Research compilation","url":null,"publication_date":null,"access_date":"2026-10-12","locator":"B9.22","quote":null,"evidence_type":"research_note","verification_status":"reported_in_research","refresh_trigger":"Source update or new model release"},{"id":"SRC.MP.R1","title":"EUR/USD, ECB euro reference rate","publisher":"Research compilation","url":"https://www.ecb.europa.eu/stats/eurofxref/eurofxref-hist.zip","publication_date":null,"access_date":"2026-10-12","locator":"R1","quote":null,"evidence_type":"research_note","verification_status":"reported_in_research","refresh_trigger":"Source update or new model release"},{"id":"SRC.MP.R2","title":"EUR/USD averages","publisher":"Research compilation","url":null,"publication_date":null,"access_date":"2026-10-12","locator":"R2","quote":null,"evidence_type":"research_note","verification_status":"reported_in_research","refresh_trigger":"Source update or new model release"},{"id":"SRC.MP.R3","title":"Adult population (18+), 1 Jan 2025","publisher":"Research compilation","url":"https://ec.europa.eu/eurostat/api/dissemination/statistics/1.0/data/demo_pjanbroad","publication_date":null,"access_date":"2026-10-12","locator":"R3","quote":null,"evidence_type":"research_note","verification_status":"reported_in_research","refresh_trigger":"Source update or new model release"},{"id":"SRC.MP.R4","title":"German VAT, and price display to consumers","publisher":"Research compilation","url":"https://www.gesetze-im-internet.de/ustg_1980/__12.html","publication_date":null,"access_date":"2026-10-12","locator":"R4","quote":null,"evidence_type":"research_note","verification_status":"reported_in_research","refresh_trigger":"Source update or new model release"},{"id":"SRC.MP.E01","title":"Funded accounts, 30 Jun 2026","publisher":"Research compilation","url":"https://www.etoro.com/news-and-analysis/press-releases/etoro-reports-second-quarter-2026-results/","publication_date":null,"access_date":"2026-10-12","locator":"E01","quote":null,"evidence_type":"research_note","verification_status":"reported_in_research","refresh_trigger":"Source update or new model release"},{"id":"SRC.MP.E02","title":"Funded accounts, earlier quarter-ends","publisher":"Research compilation","url":"https://www.etoro.com/news-and-analysis/press-releases/etoro-reports-fourth-quarter-and-full-year-2025-results/","publication_date":null,"access_date":"2026-10-12","locator":"E02","quote":null,"evidence_type":"research_note","verification_status":"reported_in_research","refresh_trigger":"Source update or new model release"},{"id":"SRC.MP.E03","title":"Registered users","publisher":"Research compilation","url":null,"publication_date":null,"access_date":"2026-10-12","locator":"E03","quote":null,"evidence_type":"research_note","verification_status":"reported_in_research","refresh_trigger":"Source update or new model release"},{"id":"SRC.MP.E04","title":"Total revenue and income, FY2025","publisher":"Research compilation","url":null,"publication_date":null,"access_date":"2026-10-12","locator":"E04","quote":null,"evidence_type":"research_note","verification_status":"reported_in_research","refresh_trigger":"Source update or new model release"},{"id":"SRC.MP.E05","title":"Net contribution, FY2025","publisher":"Research compilation","url":null,"publication_date":null,"access_date":"2026-10-12","locator":"E05","quote":null,"evidence_type":"research_note","verification_status":"reported_in_research","refresh_trigger":"Source update or new model release"},{"id":"SRC.MP.E06","title":"Net contribution, 2026","publisher":"Research compilation","url":null,"publication_date":null,"access_date":"2026-10-12","locator":"E06","quote":null,"evidence_type":"research_note","verification_status":"reported_in_research","refresh_trigger":"Source update or new model release"},{"id":"SRC.MP.E07","title":"Net contribution per funded account (ARPU proxy)","publisher":"Research compilation","url":null,"publication_date":null,"access_date":"2026-10-12","locator":"E07","quote":null,"evidence_type":"research_note","verification_status":"reported_in_research","refresh_trigger":"Source update or new model release"},{"id":"SRC.MP.E08","title":"Broker revenue lines, FY2025","publisher":"Research compilation","url":null,"publication_date":null,"access_date":"2026-10-12","locator":"E08","quote":null,"evidence_type":"research_note","verification_status":"reported_in_research","refresh_trigger":"Source update or new model release"},{"id":"SRC.MP.E09","title":"\"Currency conversion and other income\" (eToro Money, subscriptions and other)","publisher":"Research compilation","url":null,"publication_date":null,"access_date":"2026-10-12","locator":"E09","quote":null,"evidence_type":"research_note","verification_status":"reported_in_research","refresh_trigger":"Source update or new model release"},{"id":"SRC.MP.E10","title":"Adjusted EBITDA, FY2025","publisher":"Research compilation","url":null,"publication_date":null,"access_date":"2026-10-12","locator":"E10","quote":null,"evidence_type":"research_note","verification_status":"reported_in_research","refresh_trigger":"Source update or new model release"},{"id":"SRC.MP.E11","title":"Assets under administration (AUA)","publisher":"Research compilation","url":null,"publication_date":null,"access_date":"2026-10-12","locator":"E11","quote":null,"evidence_type":"research_note","verification_status":"reported_in_research","refresh_trigger":"Source update or new model release"},{"id":"SRC.MP.E12","title":"Pro Investor programme members (formerly \"Popular Investors\")","publisher":"Research compilation","url":null,"publication_date":null,"access_date":"2026-10-12","locator":"E12","quote":null,"evidence_type":"research_note","verification_status":"reported_in_research","refresh_trigger":"Source update or new model release"},{"id":"SRC.MP.E13","title":"Pro Investor payout terms","publisher":"Research compilation","url":"https://www.etoro.com/copytrader/popular-investor/","publication_date":null,"access_date":"2026-10-12","locator":"E13","quote":null,"evidence_type":"research_note","verification_status":"reported_in_research","refresh_trigger":"Source update or new model release"},{"id":"SRC.MP.E14","title":"Pro Investor tier thresholds","publisher":"Research compilation","url":null,"publication_date":null,"access_date":"2026-10-12","locator":"E14","quote":null,"evidence_type":"research_note","verification_status":"reported_in_research","refresh_trigger":"Source update or new model release"},{"id":"SRC.MP.E15","title":"eToro Club subscription (premium tier)","publisher":"Research compilation","url":"https://www.etoro.com/news-and-analysis/press-releases/etoro-launches-club-subscription-unlocking-platinum-tier-benefits","publication_date":null,"access_date":"2026-10-12","locator":"E15","quote":null,"evidence_type":"research_note","verification_status":"reported_in_research","refresh_trigger":"Source update or new model release"},{"id":"SRC.MP.E16","title":"Copy-trading usage (share of users copying, number of copiers, AUC)","publisher":"Research compilation","url":null,"publication_date":null,"access_date":"2026-10-12","locator":"E16","quote":null,"evidence_type":"research_note","verification_status":"reported_in_research","refresh_trigger":"Source update or new model release"},{"id":"SRC.MP.E17","title":"Trading-activity proxies","publisher":"Research compilation","url":null,"publication_date":null,"access_date":"2026-10-12","locator":"E17","quote":null,"evidence_type":"research_note","verification_status":"reported_in_research","refresh_trigger":"Source update or new model release"},{"id":"SRC.MP.C01","title":"Binance Futures copy trading: lead-trader profit share","publisher":"Research compilation","url":"https://www.binance.com/en/support/faq/lead-trader-benefits-in-binance-futures-copy-trading-ea9bacf82b9e4ddfae50ebc98565241b","publication_date":null,"access_date":"2026-10-12","locator":"C01","quote":null,"evidence_type":"research_note","verification_status":"reported_in_research","refresh_trigger":"Source update or new model release"},{"id":"SRC.MP.C02","title":"Binance Spot copy trading: lead-trader profit share","publisher":"Research compilation","url":"https://www.binance.com/en/support/faq/binance-spot-copy-trading-guide-lead-traders-b9e5e3b2141149be826685d2c88536fa","publication_date":null,"access_date":"2026-10-12","locator":"C02","quote":null,"evidence_type":"research_note","verification_status":"reported_in_research","refresh_trigger":"Source update or new model release"},{"id":"SRC.MP.C03","title":"OKX copy trading: lead-trader profit share","publisher":"Research compilation","url":"https://www.okx.com/en-eu/help/lead-traders-trader-profit-sharing-rules","publication_date":null,"access_date":"2026-10-12","locator":"C03","quote":null,"evidence_type":"research_note","verification_status":"reported_in_research","refresh_trigger":"Source update or new model release"},{"id":"SRC.MP.C04","title":"Bybit copy trading: master-trader profit share","publisher":"Research compilation","url":"https://www.bybit.com/en/help-center/article/Copy-Trading-Profit-Sharing-Explained","publication_date":null,"access_date":"2026-10-12","locator":"C04","quote":null,"evidence_type":"research_note","verification_status":"reported_in_research","refresh_trigger":"Source update or new model release"},{"id":"SRC.MP.C05","title":"Bitget futures copy trading: elite-trader profit share","publisher":"Research compilation","url":"https://www.bitget.com/support/articles/12560603847588","publication_date":null,"access_date":"2026-10-12","locator":"C05","quote":null,"evidence_type":"research_note","verification_status":"reported_in_research","refresh_trigger":"Source update or new model release"},{"id":"SRC.MP.C06","title":"Zignaly profit sharing: success fee","publisher":"Research compilation","url":"https://help.zignaly.com/en/articles/6894830-what-is-profit-sharing","publication_date":null,"access_date":"2026-10-12","locator":"C06","quote":null,"evidence_type":"research_note","verification_status":"reported_in_research","refresh_trigger":"Source update or new model release"},{"id":"SRC.MP.C07","title":"Zignaly platform cut","publisher":"Research compilation","url":null,"publication_date":null,"access_date":"2026-10-12","locator":"C07","quote":null,"evidence_type":"research_note","verification_status":"reported_in_research","refresh_trigger":"Source update or new model release"},{"id":"SRC.MP.C08","title":"3Commas subscriptions","publisher":"Research compilation","url":"https://3commas.io/pricing","publication_date":null,"access_date":"2026-10-12","locator":"C08","quote":null,"evidence_type":"research_note","verification_status":"reported_in_research","refresh_trigger":"Source update or new model release"},{"id":"SRC.MP.C09","title":"3Commas marketplace commission for strategy and signal sellers","publisher":"Research compilation","url":null,"publication_date":null,"access_date":"2026-10-12","locator":"C09","quote":null,"evidence_type":"research_note","verification_status":"reported_in_research","refresh_trigger":"Source update or new model release"},{"id":"SRC.MP.C10","title":"Cryptohopper subscriptions","publisher":"Research compilation","url":"https://www.cryptohopper.com/pricing","publication_date":null,"access_date":"2026-10-12","locator":"C10","quote":null,"evidence_type":"research_note","verification_status":"reported_in_research","refresh_trigger":"Source update or new model release"},{"id":"SRC.MP.C11","title":"Cryptohopper marketplace commission","publisher":"Research compilation","url":"https://www.cryptohopper.com/blog/7232-how-to-sell-on-cryptohopper","publication_date":null,"access_date":"2026-10-12","locator":"C11","quote":null,"evidence_type":"research_note","verification_status":"reported_in_research","refresh_trigger":"Source update or new model release"},{"id":"SRC.MP.C12","title":"TradingView plans in EUR","publisher":"Research compilation","url":"https://de.tradingview.com/pricing/","publication_date":null,"access_date":"2026-10-12","locator":"C12","quote":null,"evidence_type":"research_note","verification_status":"reported_in_research","refresh_trigger":"Source update or new model release"},{"id":"SRC.MP.C13","title":"Darwinex performance fee","publisher":"Research compilation","url":"https://help.darwinex.com/performance-fees-darwin-provider","publication_date":null,"access_date":"2026-10-12","locator":"C13","quote":null,"evidence_type":"research_note","verification_status":"reported_in_research","refresh_trigger":"Source update or new model release"},{"id":"SRC.MP.C14","title":"ZuluTrade leader pay","publisher":"Research compilation","url":"https://www.zulutrade.com/leader-guide","publication_date":null,"access_date":"2026-10-12","locator":"C14","quote":null,"evidence_type":"research_note","verification_status":"reported_in_research","refresh_trigger":"Source update or new model release"},{"id":"SRC.MP.X01","title":"Binance Link (broker) programme rebate","publisher":"Research compilation","url":"https://www.binance.com/en/link","publication_date":null,"access_date":"2026-10-12","locator":"X01","quote":null,"evidence_type":"research_note","verification_status":"reported_in_research","refresh_trigger":"Source update or new model release"},{"id":"SRC.MP.X02","title":"Binance affiliate commission","publisher":"Research compilation","url":"https://www.binance.com/en/support/faq/binance-affiliate-program-starter-guide-cbf9ab9a11fa44a293d44607803c6c2d","publication_date":null,"access_date":"2026-10-12","locator":"X02","quote":null,"evidence_type":"research_note","verification_status":"reported_in_research","refresh_trigger":"Source update or new model release"},{"id":"SRC.MP.X03","title":"MiCA status of Binance and Bitget","publisher":"Research compilation","url":"https://www.esma.europa.eu/sites/default/files/2024-12/CASPS.csv","publication_date":null,"access_date":"2026-10-12","locator":"X03","quote":null,"evidence_type":"research_note","verification_status":"reported_in_research","refresh_trigger":"Source update or new model release"},{"id":"SRC.MP.X04","title":"OKX Broker programme","publisher":"Research compilation","url":"https://www.okx.com/en-eu/broker/home","publication_date":null,"access_date":"2026-10-12","locator":"X04","quote":null,"evidence_type":"research_note","verification_status":"reported_in_research","refresh_trigger":"Source update or new model release"},{"id":"SRC.MP.X05","title":"OKX affiliate","publisher":"Research compilation","url":"https://www.okx.com/en-us/help/okx-affiliate-and-referral-program-faq","publication_date":null,"access_date":"2026-10-12","locator":"X05","quote":null,"evidence_type":"research_note","verification_status":"reported_in_research","refresh_trigger":"Source update or new model release"},{"id":"SRC.MP.X06","title":"Bybit API Broker rebate","publisher":"Research compilation","url":"https://www.bybit.com/en/help-center/article/FAQ-API-Brokers-Program","publication_date":null,"access_date":"2026-10-12","locator":"X06","quote":null,"evidence_type":"research_note","verification_status":"reported_in_research","refresh_trigger":"Source update or new model release"},{"id":"SRC.MP.X07","title":"Bybit affiliate","publisher":"Research compilation","url":"https://www.bybit.com/en/help-center/article/Bybit-Affiliate-Program-General-FAQ","publication_date":null,"access_date":"2026-10-12","locator":"X07","quote":null,"evidence_type":"research_note","verification_status":"reported_in_research","refresh_trigger":"Source update or new model release"},{"id":"SRC.MP.X08","title":"MiCA-authorised venues usable for EU users","publisher":"Research compilation","url":null,"publication_date":null,"access_date":"2026-10-12","locator":"X08","quote":null,"evidence_type":"research_note","verification_status":"reported_in_research","refresh_trigger":"Source update or new model release"},{"id":"SRC.MP.X09","title":"Binance spot fees, Regular user","publisher":"Research compilation","url":"https://www.binance.com/en/fee/schedule","publication_date":null,"access_date":"2026-10-12","locator":"X09","quote":null,"evidence_type":"research_note","verification_status":"reported_in_research","refresh_trigger":"Source update or new model release"},{"id":"SRC.MP.X10","title":"Binance USDⓈ-M futures fees, Regular user","publisher":"Research compilation","url":"https://www.binance.com/en/fee/futureFee","publication_date":null,"access_date":"2026-10-12","locator":"X10","quote":null,"evidence_type":"research_note","verification_status":"reported_in_research","refresh_trigger":"Source update or new model release"},{"id":"SRC.MP.X11","title":"OKX Europe spot fees, Regular user","publisher":"Research compilation","url":"https://www.okx.com/en-eu/fees","publication_date":null,"access_date":"2026-10-12","locator":"X11","quote":null,"evidence_type":"research_note","verification_status":"reported_in_research","refresh_trigger":"Source update or new model release"},{"id":"SRC.MP.X12","title":"OKX Europe futures fees, Regular user","publisher":"Research compilation","url":null,"publication_date":null,"access_date":"2026-10-12","locator":"X12","quote":null,"evidence_type":"research_note","verification_status":"reported_in_research","refresh_trigger":"Source update or new model release"},{"id":"SRC.MP.X13","title":"Bybit spot fees, Regular user (crypto pairs)","publisher":"Research compilation","url":"https://www.bybit.com/en/fee/spot","publication_date":null,"access_date":"2026-10-12","locator":"X13","quote":null,"evidence_type":"research_note","verification_status":"reported_in_research","refresh_trigger":"Source update or new model release"},{"id":"SRC.MP.X14","title":"Bybit perpetual and futures fees, Regular user (standard crypto)","publisher":"Research compilation","url":"https://www.bybit.com/en/fee/futures","publication_date":null,"access_date":"2026-10-12","locator":"X14","quote":null,"evidence_type":"research_note","verification_status":"reported_in_research","refresh_trigger":"Source update or new model release"},{"id":"SRC.MP.X15","title":"Bitget fees, Regular user","publisher":"Research compilation","url":"https://www.bitget.com/fee","publication_date":null,"access_date":"2026-10-12","locator":"X15","quote":null,"evidence_type":"research_note","verification_status":"reported_in_research","refresh_trigger":"Source update or new model release"},{"id":"SRC.MP.X16","title":"Blended effective fee for rebate maths","publisher":"Research compilation","url":null,"publication_date":null,"access_date":"2026-10-12","locator":"X16","quote":null,"evidence_type":"research_note","verification_status":"reported_in_research","refresh_trigger":"Source update or new model release"},{"id":"SRC.MP.L1","title":"Exchange affiliate rate table, level L1 (spot volume 0.1M USDT/month, futures volume 0.5M USDT/month)","publisher":"Research compilation","url":null,"publication_date":null,"access_date":"2026-10-12","locator":"L1","quote":null,"evidence_type":"research_note","verification_status":"reported_in_research","refresh_trigger":"Source update or new model release"},{"id":"SRC.MP.L2","title":"Exchange affiliate rate table, level L2 (spot volume 0.5M USDT/month, futures volume 1M USDT/month)","publisher":"Research compilation","url":null,"publication_date":null,"access_date":"2026-10-12","locator":"L2","quote":null,"evidence_type":"research_note","verification_status":"reported_in_research","refresh_trigger":"Source update or new model release"},{"id":"SRC.MP.L3","title":"Exchange affiliate rate table, level L3 (spot volume 1M USDT/month, futures volume 10M USDT/month)","publisher":"Research compilation","url":null,"publication_date":null,"access_date":"2026-10-12","locator":"L3","quote":null,"evidence_type":"research_note","verification_status":"reported_in_research","refresh_trigger":"Source update or new model release"},{"id":"SRC.MP.L4","title":"Exchange affiliate rate table, level L4 (spot volume 5M USDT/month, futures volume 50M USDT/month)","publisher":"Research compilation","url":null,"publication_date":null,"access_date":"2026-10-12","locator":"L4","quote":null,"evidence_type":"research_note","verification_status":"reported_in_research","refresh_trigger":"Source update or new model release"},{"id":"SRC.MP.L5","title":"Exchange affiliate rate table, level L5 (spot volume 10M USDT/month, futures volume 200M USDT/month)","publisher":"Research compilation","url":null,"publication_date":null,"access_date":"2026-10-12","locator":"L5","quote":null,"evidence_type":"research_note","verification_status":"reported_in_research","refresh_trigger":"Source update or new model release"},{"id":"SRC.MP.M01","title":"Crypto-asset ownership, Germany","publisher":"Research compilation","url":"https://www.ecb.europa.eu/stats/ecb_surveys/space/html/ecb.space2024~19d46f0f17.en.html","publication_date":null,"access_date":"2026-10-12","locator":"M01","quote":null,"evidence_type":"research_note","verification_status":"reported_in_research","refresh_trigger":"Source update or new model release"},{"id":"SRC.MP.M02","title":"Crypto owners in Germany (count)","publisher":"Research compilation","url":null,"publication_date":null,"access_date":"2026-10-12","locator":"M02","quote":null,"evidence_type":"research_note","verification_status":"reported_in_research","refresh_trigger":"Source update or new model release"},{"id":"SRC.MP.M03","title":"Crypto-asset ownership, euro area","publisher":"Research compilation","url":null,"publication_date":null,"access_date":"2026-10-12","locator":"M03","quote":null,"evidence_type":"research_note","verification_status":"reported_in_research","refresh_trigger":"Source update or new model release"},{"id":"SRC.MP.M04","title":"Crypto owners, euro area and EU-27 (count)","publisher":"Research compilation","url":null,"publication_date":null,"access_date":"2026-10-12","locator":"M04","quote":null,"evidence_type":"research_note","verification_status":"reported_in_research","refresh_trigger":"Source update or new model release"},{"id":"SRC.MP.M05","title":"Equity investors in Germany (shares, equity funds, ETFs)","publisher":"Research compilation","url":"https://www.dai.de/detail/aktionaerszahlen-2025-aktienanlage-im-aufwind","publication_date":null,"access_date":"2026-10-12","locator":"M05","quote":null,"evidence_type":"research_note","verification_status":"reported_in_research","refresh_trigger":"Source update or new model release"},{"id":"SRC.MP.M06","title":"DAI breakdown, 2025","publisher":"Research compilation","url":null,"publication_date":null,"access_date":"2026-10-12","locator":"M06","quote":null,"evidence_type":"research_note","verification_status":"reported_in_research","refresh_trigger":"Source update or new model release"},{"id":"SRC.MP.M07","title":"Share of retail investors using copy or social trading","publisher":"Research compilation","url":null,"publication_date":null,"access_date":"2026-10-12","locator":"M07","quote":null,"evidence_type":"research_note","verification_status":"reported_in_research","refresh_trigger":"Source update or new model release"},{"id":"SRC.MP.M08","title":"MiCA-authorised CASPs","publisher":"Research compilation","url":"https://www.esma.europa.eu/sites/default/files/2024-12/CASPS.csv","publication_date":null,"access_date":"2026-10-12","locator":"M08","quote":null,"evidence_type":"research_note","verification_status":"reported_in_research","refresh_trigger":"Source update or new model release"},{"id":"SRC.MP.S01","title":"TradingView","publisher":"Research compilation","url":null,"publication_date":null,"access_date":"2026-10-12","locator":"S01","quote":null,"evidence_type":"research_note","verification_status":"reported_in_research","refresh_trigger":"Source update or new model release"},{"id":"SRC.MP.S02","title":"eToro Club","publisher":"Research compilation","url":null,"publication_date":null,"access_date":"2026-10-12","locator":"S02","quote":null,"evidence_type":"research_note","verification_status":"reported_in_research","refresh_trigger":"Source update or new model release"},{"id":"SRC.MP.S03","title":"Scalable Capital PRIME+ (German neobroker)","publisher":"Research compilation","url":"https://de.scalable.capital/en/trading","publication_date":null,"access_date":"2026-10-12","locator":"S03","quote":null,"evidence_type":"research_note","verification_status":"reported_in_research","refresh_trigger":"Source update or new model release"},{"id":"SRC.MP.S04","title":"Parqet (German portfolio tracker)","publisher":"Research compilation","url":"https://parqet.com/en/pricing","publication_date":null,"access_date":"2026-10-12","locator":"S04","quote":null,"evidence_type":"research_note","verification_status":"reported_in_research","refresh_trigger":"Source update or new model release"},{"id":"SRC.MP.S05","title":"getquin (portfolio tracker and community)","publisher":"Research compilation","url":"https://www.getquin.com/pricing/","publication_date":null,"access_date":"2026-10-12","locator":"S05","quote":null,"evidence_type":"research_note","verification_status":"reported_in_research","refresh_trigger":"Source update or new model release"},{"id":"SRC.MP.S06","title":"Finanzfluss Copilot PLUS","publisher":"Research compilation","url":"https://www.finanzfluss.de/copilot/preise/","publication_date":null,"access_date":"2026-10-12","locator":"S06","quote":null,"evidence_type":"research_note","verification_status":"reported_in_research","refresh_trigger":"Source update or new model release"},{"id":"SRC.MP.S07","title":"Blockpit (crypto portfolio and tax, AT)","publisher":"Research compilation","url":"https://www.blockpit.io/de-de/preise","publication_date":null,"access_date":"2026-10-12","locator":"S07","quote":null,"evidence_type":"research_note","verification_status":"reported_in_research","refresh_trigger":"Source update or new model release"},{"id":"SRC.MP.S08","title":"Altrady (multi-exchange crypto trading terminal, billed in EUR)","publisher":"Research compilation","url":"https://www.altrady.com/pricing","publication_date":null,"access_date":"2026-10-12","locator":"S08","quote":null,"evidence_type":"research_note","verification_status":"reported_in_research","refresh_trigger":"Source update or new model release"},{"id":"SRC.MP.S09","title":"3Commas","publisher":"Research compilation","url":null,"publication_date":null,"access_date":"2026-10-12","locator":"S09","quote":null,"evidence_type":"research_note","verification_status":"reported_in_research","refresh_trigger":"Source update or new model release"},{"id":"SRC.MP.S10","title":"Cryptohopper","publisher":"Research compilation","url":null,"publication_date":null,"access_date":"2026-10-12","locator":"S10","quote":null,"evidence_type":"research_note","verification_status":"reported_in_research","refresh_trigger":"Source update or new model release"},{"id":"SRC.MP.S11","title":"Koyfin (equity analytics)","publisher":"Research compilation","url":"https://www.koyfin.com/pricing/","publication_date":null,"access_date":"2026-10-12","locator":"S11","quote":null,"evidence_type":"research_note","verification_status":"reported_in_research","refresh_trigger":"Source update or new model release"},{"id":"SRC.MP.S12","title":"CoinGlass data API (a cost input, not a retail benchmark)","publisher":"Research compilation","url":"https://www.coinglass.com/pricing","publication_date":null,"access_date":"2026-10-12","locator":"S12","quote":null,"evidence_type":"research_note","verification_status":"reported_in_research","refresh_trigger":"Source update or new model release"},{"id":"SRC.MP.S13","title":"Annual-billing discount norms","publisher":"Research compilation","url":null,"publication_date":null,"access_date":"2026-10-12","locator":"S13","quote":null,"evidence_type":"research_note","verification_status":"reported_in_research","refresh_trigger":"Source update or new model release"},{"id":"SRC.GC.SECTION_1","title":"Germany costs and tax, section 1","publisher":"Research compilation","url":null,"publication_date":null,"access_date":"2026-10-12","locator":"§1","quote":null,"evidence_type":"research_note","verification_status":"reported_in_research","refresh_trigger":"Source update or new model release"},{"id":"SRC.GC.SECTION_2a","title":"Germany costs and tax, section 2a","publisher":"Research compilation","url":null,"publication_date":null,"access_date":"2026-10-12","locator":"§2a","quote":null,"evidence_type":"research_note","verification_status":"reported_in_research","refresh_trigger":"Source update or new model release"},{"id":"SRC.GC.SECTION_2b","title":"Germany costs and tax, section 2b","publisher":"Research compilation","url":null,"publication_date":null,"access_date":"2026-10-12","locator":"§2b","quote":null,"evidence_type":"research_note","verification_status":"reported_in_research","refresh_trigger":"Source update or new model release"},{"id":"SRC.GC.SECTION_3","title":"Germany costs and tax, section 3","publisher":"Research compilation","url":null,"publication_date":null,"access_date":"2026-10-12","locator":"§3","quote":null,"evidence_type":"research_note","verification_status":"reported_in_research","refresh_trigger":"Source update or new model release"},{"id":"SRC.GC.SECTION_4","title":"Germany costs and tax, section 4","publisher":"Research compilation","url":null,"publication_date":null,"access_date":"2026-10-12","locator":"§4","quote":null,"evidence_type":"research_note","verification_status":"reported_in_research","refresh_trigger":"Source update or new model release"},{"id":"SRC.GC.SECTION_5","title":"Germany costs and tax, section 5","publisher":"Research compilation","url":null,"publication_date":null,"access_date":"2026-10-12","locator":"§5","quote":null,"evidence_type":"research_note","verification_status":"reported_in_research","refresh_trigger":"Source update or new model release"},{"id":"SRC.GC.SECTION_6","title":"Germany costs and tax, section 6","publisher":"Research compilation","url":null,"publication_date":null,"access_date":"2026-10-12","locator":"§6","quote":null,"evidence_type":"research_note","verification_status":"reported_in_research","refresh_trigger":"Source update or new model release"},{"id":"SRC.GC.SECTION_7","title":"Germany costs and tax, section 7","publisher":"Research compilation","url":null,"publication_date":null,"access_date":"2026-10-12","locator":"§7","quote":null,"evidence_type":"research_note","verification_status":"reported_in_research","refresh_trigger":"Source update or new model release"},{"id":"SRC.S2.GEN.START","title":"Assumptions register: Model start","publisher":"Fictional model specification","url":null,"publication_date":null,"access_date":"2026-10-12","locator":"GEN.START","quote":null,"evidence_type":"engineering","verification_status":"engineering_choice","refresh_trigger":"Source update or new model release"},{"id":"SRC.S2.GEN.HORIZON","title":"Assumptions register: Horizon","publisher":"Fictional model specification","url":null,"publication_date":null,"access_date":"2026-10-12","locator":"GEN.HORIZON","quote":null,"evidence_type":"engineering","verification_status":"engineering_choice","refresh_trigger":"Source update or new model release"},{"id":"SRC.S2.GEN.CCY","title":"Assumptions register: Currency","publisher":"Fictional model specification","url":null,"publication_date":null,"access_date":"2026-10-12","locator":"GEN.CCY","quote":null,"evidence_type":"engineering","verification_status":"engineering_choice","refresh_trigger":"Source update or new model release"},{"id":"SRC.S2.GEN.FX_USD","title":"Assumptions register: USD per EUR","publisher":"Fictional model specification","url":null,"publication_date":null,"access_date":"2026-10-12","locator":"GEN.FX_USD","quote":null,"evidence_type":"engineering","verification_status":"engineering_choice","refresh_trigger":"Source update or new model release"},{"id":"SRC.S2.GEN.CITY","title":"Assumptions register: Seat / Hebesatz municipality","publisher":"Fictional model specification","url":null,"publication_date":null,"access_date":"2026-10-12","locator":"GEN.CITY","quote":null,"evidence_type":"engineering","verification_status":"engineering_choice","refresh_trigger":"Source update or new model release"},{"id":"SRC.S2.T.LAUNCH","title":"Assumptions register: T.LAUNCH","publisher":"Fictional model specification","url":null,"publication_date":null,"access_date":"2026-10-12","locator":"T.LAUNCH","quote":null,"evidence_type":"engineering","verification_status":"engineering_choice","refresh_trigger":"Source update or new model release"},{"id":"SRC.S2.T.LIC_FILE","title":"Assumptions register: T.LIC_FILE","publisher":"Fictional model specification","url":null,"publication_date":null,"access_date":"2026-10-12","locator":"T.LIC_FILE","quote":null,"evidence_type":"engineering","verification_status":"engineering_choice","refresh_trigger":"Source update or new model release"},{"id":"SRC.S2.T.LICENCE","title":"Assumptions register: T.LICENCE","publisher":"Fictional model specification","url":null,"publication_date":null,"access_date":"2026-10-12","locator":"T.LICENCE","quote":null,"evidence_type":"engineering","verification_status":"engineering_choice","refresh_trigger":"Source update or new model release"},{"id":"SRC.S2.T.TEAMS","title":"Assumptions register: T.TEAMS","publisher":"Fictional model specification","url":null,"publication_date":null,"access_date":"2026-10-12","locator":"T.TEAMS","quote":null,"evidence_type":"engineering","verification_status":"engineering_choice","refresh_trigger":"Source update or new model release"},{"id":"SRC.S2.T.AT_ACCESS","title":"Assumptions register: T.AT_ACCESS","publisher":"Fictional model specification","url":null,"publication_date":null,"access_date":"2026-10-12","locator":"T.AT_ACCESS","quote":null,"evidence_type":"engineering","verification_status":"engineering_choice","refresh_trigger":"Source update or new model release"},{"id":"SRC.S2.MKT.AT_SHARE","title":"Assumptions register: Share of users in Austria","publisher":"Fictional model specification","url":null,"publication_date":null,"access_date":"2026-10-12","locator":"MKT.AT_SHARE","quote":null,"evidence_type":"engineering","verification_status":"engineering_choice","refresh_trigger":"Source update or new model release"},{"id":"SRC.S2.MKT.INDEX","title":"Assumptions register: Market activity index (volume and engagement regime)","publisher":"Fictional model specification","url":null,"publication_date":null,"access_date":"2026-10-12","locator":"MKT.INDEX","quote":null,"evidence_type":"engineering","verification_status":"engineering_choice","refresh_trigger":"Source update or new model release"},{"id":"SRC.S2.ACQ.SPEND","title":"Assumptions register: Performance marketing (Inputs_TS)","publisher":"Fictional model specification","url":null,"publication_date":null,"access_date":"2026-10-12","locator":"ACQ.SPEND","quote":null,"evidence_type":"engineering","verification_status":"engineering_choice","refresh_trigger":"Source update or new model release"},{"id":"SRC.S2.ACQ.CPI","title":"Assumptions register: Blended cost per install, Germany","publisher":"Fictional model specification","url":null,"publication_date":null,"access_date":"2026-10-12","locator":"ACQ.CPI","quote":null,"evidence_type":"engineering","verification_status":"engineering_choice","refresh_trigger":"Source update or new model release"},{"id":"SRC.S2.ACQ.FRAUD","title":"Assumptions register: Install-fraud allowance on paid CPI","publisher":"Fictional model specification","url":null,"publication_date":null,"access_date":"2026-10-12","locator":"ACQ.FRAUD","quote":null,"evidence_type":"engineering","verification_status":"engineering_choice","refresh_trigger":"Source update or new model release"},{"id":"SRC.S2.ACQ.I2R","title":"Assumptions register: Install → registration","publisher":"Fictional model specification","url":null,"publication_date":null,"access_date":"2026-10-12","locator":"ACQ.I2R","quote":null,"evidence_type":"engineering","verification_status":"engineering_choice","refresh_trigger":"Source update or new model release"},{"id":"SRC.S2.ACQ.R2V","title":"Assumptions register: Registration → verified (e-mail/phone before the licence; KYC for copy features after)","publisher":"Fictional model specification","url":null,"publication_date":null,"access_date":"2026-10-12","locator":"ACQ.R2V","quote":null,"evidence_type":"engineering","verification_status":"engineering_choice","refresh_trigger":"Source update or new model release"},{"id":"SRC.S2.ACQ.V2C","title":"Assumptions register: Verified → exchange connected (= \"connected user\")","publisher":"Fictional model specification","url":null,"publication_date":null,"access_date":"2026-10-12","locator":"ACQ.V2C","quote":null,"evidence_type":"engineering","verification_status":"engineering_choice","refresh_trigger":"Source update or new model release"},{"id":"SRC.S2.ACQ.REF_RATE","title":"Assumptions register: Referred connected users per MAU(t−1) per month","publisher":"Fictional model specification","url":null,"publication_date":null,"access_date":"2026-10-12","locator":"ACQ.REF_RATE","quote":null,"evidence_type":"engineering","verification_status":"engineering_choice","refresh_trigger":"Source update or new model release"},{"id":"SRC.S2.ACQ.REF_BONUS","title":"Assumptions register: Referral bonus","publisher":"Fictional model specification","url":null,"publication_date":null,"access_date":"2026-10-12","locator":"ACQ.REF_BONUS","quote":null,"evidence_type":"engineering","verification_status":"engineering_choice","refresh_trigger":"Source update or new model release"},{"id":"SRC.S2.ACQ.LT_SHARE","title":"Assumptions register: Active lead traders as a share of MAU(t−1), from licence","publisher":"Fictional model specification","url":null,"publication_date":null,"access_date":"2026-10-12","locator":"ACQ.LT_SHARE","quote":null,"evidence_type":"engineering","verification_status":"engineering_choice","refresh_trigger":"Source update or new model release"},{"id":"SRC.S2.ACQ.LT_FOLLOW","title":"Assumptions register: New connected followers brought per active lead trader per month","publisher":"Fictional model specification","url":null,"publication_date":null,"access_date":"2026-10-12","locator":"ACQ.LT_FOLLOW","quote":null,"evidence_type":"engineering","verification_status":"engineering_choice","refresh_trigger":"Source update or new model release"},{"id":"SRC.S2.ACQ.LT_CAP","title":"Assumptions register: Followers-per-trader warning level","publisher":"Fictional model specification","url":null,"publication_date":null,"access_date":"2026-10-12","locator":"ACQ.LT_CAP","quote":null,"evidence_type":"engineering","verification_status":"engineering_choice","refresh_trigger":"Source update or new model release"},{"id":"SRC.S2.ACQ.ORG","title":"Assumptions register: Organic connected users per paid connected user","publisher":"Fictional model specification","url":null,"publication_date":null,"access_date":"2026-10-12","locator":"ACQ.ORG","quote":null,"evidence_type":"engineering","verification_status":"engineering_choice","refresh_trigger":"Source update or new model release"},{"id":"SRC.S2.RET.CURVE","title":"Assumptions register: Share of a connected cohort active in month age a","publisher":"Fictional model specification","url":null,"publication_date":null,"access_date":"2026-10-12","locator":"RET.CURVE","quote":null,"evidence_type":"engineering","verification_status":"engineering_choice","refresh_trigger":"Source update or new model release"},{"id":"SRC.S2.RET.SCEN","title":"Assumptions register: Scenario rule","publisher":"Fictional model specification","url":null,"publication_date":null,"access_date":"2026-10-12","locator":"RET.SCEN","quote":null,"evidence_type":"engineering","verification_status":"engineering_choice","refresh_trigger":"Source update or new model release"},{"id":"SRC.S2.RET.REACT","title":"Assumptions register: Reactivation","publisher":"Fictional model specification","url":null,"publication_date":null,"access_date":"2026-10-12","locator":"RET.REACT","quote":null,"evidence_type":"engineering","verification_status":"engineering_choice","refresh_trigger":"Source update or new model release"},{"id":"SRC.S2.R1.P_PLUS_M","title":"Assumptions register: Plus monthly price (incl. VAT)","publisher":"Fictional model specification","url":null,"publication_date":null,"access_date":"2026-10-12","locator":"R1.P_PLUS_M","quote":null,"evidence_type":"engineering","verification_status":"engineering_choice","refresh_trigger":"Source update or new model release"},{"id":"SRC.S2.R1.P_PLUS_Y","title":"Assumptions register: Plus annual price","publisher":"Fictional model specification","url":null,"publication_date":null,"access_date":"2026-10-12","locator":"R1.P_PLUS_Y","quote":null,"evidence_type":"engineering","verification_status":"engineering_choice","refresh_trigger":"Source update or new model release"},{"id":"SRC.S2.R1.P_PRO_M","title":"Assumptions register: Pro monthly price (incl. terminal)","publisher":"Fictional model specification","url":null,"publication_date":null,"access_date":"2026-10-12","locator":"R1.P_PRO_M","quote":null,"evidence_type":"engineering","verification_status":"engineering_choice","refresh_trigger":"Source update or new model release"},{"id":"SRC.S2.R1.P_PRO_Y","title":"Assumptions register: Pro annual price","publisher":"Fictional model specification","url":null,"publication_date":null,"access_date":"2026-10-12","locator":"R1.P_PRO_Y","quote":null,"evidence_type":"engineering","verification_status":"engineering_choice","refresh_trigger":"Source update or new model release"},{"id":"SRC.S2.R1.MIX_PRO","title":"Assumptions register: Pro share of new payers","publisher":"Fictional model specification","url":null,"publication_date":null,"access_date":"2026-10-12","locator":"R1.MIX_PRO","quote":null,"evidence_type":"engineering","verification_status":"engineering_choice","refresh_trigger":"Source update or new model release"},{"id":"SRC.S2.R1.CONV_FIRST","title":"Assumptions register: New connected users who pay in their first month","publisher":"Fictional model specification","url":null,"publication_date":null,"access_date":"2026-10-12","locator":"R1.CONV_FIRST","quote":null,"evidence_type":"engineering","verification_status":"engineering_choice","refresh_trigger":"Source update or new model release"},{"id":"SRC.S2.R1.CONV_LATE","title":"Assumptions register: Monthly conversion of active non-payers","publisher":"Fictional model specification","url":null,"publication_date":null,"access_date":"2026-10-12","locator":"R1.CONV_LATE","quote":null,"evidence_type":"engineering","verification_status":"engineering_choice","refresh_trigger":"Source update or new model release"},{"id":"SRC.S2.R1.ANNUAL_SHARE","title":"Assumptions register: Annual plans among new paid","publisher":"Fictional model specification","url":null,"publication_date":null,"access_date":"2026-10-12","locator":"R1.ANNUAL_SHARE","quote":null,"evidence_type":"engineering","verification_status":"engineering_choice","refresh_trigger":"Source update or new model release"},{"id":"SRC.S2.R1.CHURN_M","title":"Assumptions register: Monthly-plan churn","publisher":"Fictional model specification","url":null,"publication_date":null,"access_date":"2026-10-12","locator":"R1.CHURN_M","quote":null,"evidence_type":"engineering","verification_status":"engineering_choice","refresh_trigger":"Source update or new model release"},{"id":"SRC.S2.R1.RENEW_Y","title":"Assumptions register: Annual renewal rate","publisher":"Fictional model specification","url":null,"publication_date":null,"access_date":"2026-10-12","locator":"R1.RENEW_Y","quote":null,"evidence_type":"engineering","verification_status":"engineering_choice","refresh_trigger":"Source update or new model release"},{"id":"SRC.S2.R1.STORE_SHARE","title":"Assumptions register: Share of R1 billing through app stores","publisher":"Fictional model specification","url":null,"publication_date":null,"access_date":"2026-10-12","locator":"R1.STORE_SHARE","quote":null,"evidence_type":"engineering","verification_status":"engineering_choice","refresh_trigger":"Source update or new model release"},{"id":"SRC.S2.R1.STORE_FEE","title":"Assumptions register: App-store commission (blended)","publisher":"Fictional model specification","url":null,"publication_date":null,"access_date":"2026-10-12","locator":"R1.STORE_FEE","quote":null,"evidence_type":"engineering","verification_status":"engineering_choice","refresh_trigger":"Source update or new model release"},{"id":"SRC.S2.R1.STORE_LAG","title":"Assumptions register: Store payout lag","publisher":"Fictional model specification","url":null,"publication_date":null,"access_date":"2026-10-12","locator":"R1.STORE_LAG","quote":null,"evidence_type":"engineering","verification_status":"engineering_choice","refresh_trigger":"Source update or new model release"},{"id":"SRC.S2.R1.REFUNDS","title":"Assumptions register: Refunds","publisher":"Fictional model specification","url":null,"publication_date":null,"access_date":"2026-10-12","locator":"R1.REFUNDS","quote":null,"evidence_type":"engineering","verification_status":"engineering_choice","refresh_trigger":"Source update or new model release"},{"id":"SRC.S2.R2.PRICE","title":"Assumptions register: Average copy fee per copied trader per month (incl. VAT; traders choose €9.99–49.99)","publisher":"Fictional model specification","url":null,"publication_date":null,"access_date":"2026-10-12","locator":"R2.PRICE","quote":null,"evidence_type":"engineering","verification_status":"engineering_choice","refresh_trigger":"Source update or new model release"},{"id":"SRC.S2.R2.TRADER_SHARE","title":"Assumptions register: Share of the net copy fee paid to the lead trader (signal-provider fee)","publisher":"Fictional model specification","url":null,"publication_date":null,"access_date":"2026-10-12","locator":"R2.TRADER_SHARE","quote":null,"evidence_type":"engineering","verification_status":"engineering_choice","refresh_trigger":"Source update or new model release"},{"id":"SRC.S2.R2.CONV","title":"Assumptions register: Eligible active non-copiers who start copying per month","publisher":"Fictional model specification","url":null,"publication_date":null,"access_date":"2026-10-12","locator":"R2.CONV","quote":null,"evidence_type":"engineering","verification_status":"engineering_choice","refresh_trigger":"Source update or new model release"},{"id":"SRC.S2.R2.CHURN","title":"Assumptions register: Copier churn","publisher":"Fictional model specification","url":null,"publication_date":null,"access_date":"2026-10-12","locator":"R2.CHURN","quote":null,"evidence_type":"engineering","verification_status":"engineering_choice","refresh_trigger":"Source update or new model release"},{"id":"SRC.S2.R2.REL","title":"Assumptions register: Copied traders per copier","publisher":"Fictional model specification","url":null,"publication_date":null,"access_date":"2026-10-12","locator":"R2.REL","quote":null,"evidence_type":"engineering","verification_status":"engineering_choice","refresh_trigger":"Source update or new model release"},{"id":"SRC.S2.R2.PAYOUT_LAG","title":"Assumptions register: Lead-trader payout","publisher":"Fictional model specification","url":null,"publication_date":null,"access_date":"2026-10-12","locator":"R2.PAYOUT_LAG","quote":null,"evidence_type":"engineering","verification_status":"engineering_choice","refresh_trigger":"Source update or new model release"},{"id":"SRC.S2.R2.AUC_ALLOC","title":"Assumptions register: Average capital allocated per copy relationship (memo only, at the exchange)","publisher":"Fictional model specification","url":null,"publication_date":null,"access_date":"2026-10-12","locator":"R2.AUC_ALLOC","quote":null,"evidence_type":"engineering","verification_status":"engineering_choice","refresh_trigger":"Source update or new model release"},{"id":"SRC.S2.R3.SWITCH","title":"Assumptions register: Rebates on licensed copy and transmitted orders","publisher":"Fictional model specification","url":null,"publication_date":null,"access_date":"2026-10-12","locator":"R3.SWITCH","quote":null,"evidence_type":"engineering","verification_status":"engineering_choice","refresh_trigger":"Source update or new model release"},{"id":"SRC.S2.R3.AFFIL","title":"Assumptions register: Affiliate commissions on self-directed users (outside MiCA services)","publisher":"Fictional model specification","url":null,"publication_date":null,"access_date":"2026-10-12","locator":"R3.AFFIL","quote":null,"evidence_type":"engineering","verification_status":"engineering_choice","refresh_trigger":"Source update or new model release"},{"id":"SRC.S2.R7.NEW","title":"Assumptions register: New clients per month","publisher":"Fictional model specification","url":null,"publication_date":null,"access_date":"2026-10-12","locator":"R7.NEW","quote":null,"evidence_type":"engineering","verification_status":"engineering_choice","refresh_trigger":"Source update or new model release"},{"id":"SRC.S2.R7.CHURN","title":"Assumptions register: Client churn","publisher":"Fictional model specification","url":null,"publication_date":null,"access_date":"2026-10-12","locator":"R7.CHURN","quote":null,"evidence_type":"engineering","verification_status":"engineering_choice","refresh_trigger":"Source update or new model release"},{"id":"SRC.S2.R7.SEATS","title":"Assumptions register: Seats per client","publisher":"Fictional model specification","url":null,"publication_date":null,"access_date":"2026-10-12","locator":"R7.SEATS","quote":null,"evidence_type":"engineering","verification_status":"engineering_choice","refresh_trigger":"Source update or new model release"},{"id":"SRC.S2.R7.PRICE","title":"Assumptions register: Price per seat per month (net)","publisher":"Fictional model specification","url":null,"publication_date":null,"access_date":"2026-10-12","locator":"R7.PRICE","quote":null,"evidence_type":"engineering","verification_status":"engineering_choice","refresh_trigger":"Source update or new model release"},{"id":"SRC.S2.R7.ONBOARD","title":"Assumptions register: Onboarding fee (recognised over 12 months)","publisher":"Fictional model specification","url":null,"publication_date":null,"access_date":"2026-10-12","locator":"R7.ONBOARD","quote":null,"evidence_type":"engineering","verification_status":"engineering_choice","refresh_trigger":"Source update or new model release"},{"id":"SRC.S2.R7.DSO","title":"Assumptions register: Payment terms","publisher":"Fictional model specification","url":null,"publication_date":null,"access_date":"2026-10-12","locator":"R7.DSO","quote":null,"evidence_type":"engineering","verification_status":"engineering_choice","refresh_trigger":"Source update or new model release"},{"id":"SRC.S2.R7.SPLIT","title":"Assumptions register: Client location: DE / AT","publisher":"Fictional model specification","url":null,"publication_date":null,"access_date":"2026-10-12","locator":"R7.SPLIT","quote":null,"evidence_type":"engineering","verification_status":"engineering_choice","refresh_trigger":"Source update or new model release"},{"id":"SRC.S2.COGS.WEB_PCT","title":"Assumptions register: Card processing, percentage part","publisher":"Fictional model specification","url":null,"publication_date":null,"access_date":"2026-10-12","locator":"COGS.WEB_PCT","quote":null,"evidence_type":"engineering","verification_status":"engineering_choice","refresh_trigger":"Source update or new model release"},{"id":"SRC.S2.COGS.WEB_FIX","title":"Assumptions register: Card processing, fixed part","publisher":"Fictional model specification","url":null,"publication_date":null,"access_date":"2026-10-12","locator":"COGS.WEB_FIX","quote":null,"evidence_type":"engineering","verification_status":"engineering_choice","refresh_trigger":"Source update or new model release"},{"id":"SRC.S2.COGS.BILLING","title":"Assumptions register: Subscription billing","publisher":"Fictional model specification","url":null,"publication_date":null,"access_date":"2026-10-12","locator":"COGS.BILLING","quote":null,"evidence_type":"engineering","verification_status":"engineering_choice","refresh_trigger":"Source update or new model release"},{"id":"SRC.S2.COGS.PAYOUT","title":"Assumptions register: Lead-trader payouts (Stripe Connect, \"you handle pricing\")","publisher":"Fictional model specification","url":null,"publication_date":null,"access_date":"2026-10-12","locator":"COGS.PAYOUT","quote":null,"evidence_type":"engineering","verification_status":"engineering_choice","refresh_trigger":"Source update or new model release"},{"id":"SRC.S2.COGS.KYC","title":"Assumptions register: KYC per verification (new copiers, new paid lead traders; deduplicated)","publisher":"Fictional model specification","url":null,"publication_date":null,"access_date":"2026-10-12","locator":"COGS.KYC","quote":null,"evidence_type":"engineering","verification_status":"engineering_choice","refresh_trigger":"Source update or new model release"},{"id":"SRC.S2.COGS.CLOUD","title":"Assumptions register: Hosting","publisher":"Fictional model specification","url":null,"publication_date":null,"access_date":"2026-10-12","locator":"COGS.CLOUD","quote":null,"evidence_type":"engineering","verification_status":"engineering_choice","refresh_trigger":"Source update or new model release"},{"id":"SRC.S2.COGS.SUPPORT","title":"Assumptions register: Outsourced first-line support","publisher":"Fictional model specification","url":null,"publication_date":null,"access_date":"2026-10-12","locator":"COGS.SUPPORT","quote":null,"evidence_type":"engineering","verification_status":"engineering_choice","refresh_trigger":"Source update or new model release"},{"id":"SRC.S2.COGS.CHARGEBACK","title":"Assumptions register: Disputes","publisher":"Fictional model specification","url":null,"publication_date":null,"access_date":"2026-10-12","locator":"COGS.CHARGEBACK","quote":null,"evidence_type":"engineering","verification_status":"engineering_choice","refresh_trigger":"Source update or new model release"},{"id":"SRC.S2.COGS.FRAUD","title":"Assumptions register: Fraud losses","publisher":"Fictional model specification","url":null,"publication_date":null,"access_date":"2026-10-12","locator":"COGS.FRAUD","quote":null,"evidence_type":"engineering","verification_status":"engineering_choice","refresh_trigger":"Source update or new model release"},{"id":"SRC.S2.COGS.MDATA","title":"Assumptions register: Market data","publisher":"Fictional model specification","url":null,"publication_date":null,"access_date":"2026-10-12","locator":"COGS.MDATA","quote":null,"evidence_type":"engineering","verification_status":"engineering_choice","refresh_trigger":"Source update or new model release"},{"id":"SRC.S2.PPL.RV","title":"Assumptions register: Pension total (employer half)","publisher":"Fictional model specification","url":null,"publication_date":null,"access_date":"2026-10-12","locator":"PPL.RV","quote":null,"evidence_type":"engineering","verification_status":"engineering_choice","refresh_trigger":"Source update or new model release"},{"id":"SRC.S2.PPL.AV","title":"Assumptions register: Unemployment total","publisher":"Fictional model specification","url":null,"publication_date":null,"access_date":"2026-10-12","locator":"PPL.AV","quote":null,"evidence_type":"engineering","verification_status":"engineering_choice","refresh_trigger":"Source update or new model release"},{"id":"SRC.S2.PPL.KV","title":"Assumptions register: Health general rate + average additional contribution","publisher":"Fictional model specification","url":null,"publication_date":null,"access_date":"2026-10-12","locator":"PPL.KV","quote":null,"evidence_type":"engineering","verification_status":"engineering_choice","refresh_trigger":"Source update or new model release"},{"id":"SRC.S2.PPL.PV","title":"Assumptions register: Care total (employer 1.8%)","publisher":"Fictional model specification","url":null,"publication_date":null,"access_date":"2026-10-12","locator":"PPL.PV","quote":null,"evidence_type":"engineering","verification_status":"engineering_choice","refresh_trigger":"Source update or new model release"},{"id":"SRC.S2.PPL.CEIL_RV","title":"Assumptions register: Pension/unemployment ceiling","publisher":"Fictional model specification","url":null,"publication_date":null,"access_date":"2026-10-12","locator":"PPL.CEIL_RV","quote":null,"evidence_type":"engineering","verification_status":"engineering_choice","refresh_trigger":"Source update or new model release"},{"id":"SRC.S2.PPL.CEIL_KV","title":"Assumptions register: Health/care ceiling","publisher":"Fictional model specification","url":null,"publication_date":null,"access_date":"2026-10-12","locator":"PPL.CEIL_KV","quote":null,"evidence_type":"engineering","verification_status":"engineering_choice","refresh_trigger":"Source update or new model release"},{"id":"SRC.S2.PPL.U1","title":"Assumptions register: Sick-pay levy (only while ≤ 30 employees)","publisher":"Fictional model specification","url":null,"publication_date":null,"access_date":"2026-10-12","locator":"PPL.U1","quote":null,"evidence_type":"engineering","verification_status":"engineering_choice","refresh_trigger":"Source update or new model release"},{"id":"SRC.S2.PPL.U2","title":"Assumptions register: Maternity levy","publisher":"Fictional model specification","url":null,"publication_date":null,"access_date":"2026-10-12","locator":"PPL.U2","quote":null,"evidence_type":"engineering","verification_status":"engineering_choice","refresh_trigger":"Source update or new model release"},{"id":"SRC.S2.PPL.INSOLV","title":"Assumptions register: Insolvency levy","publisher":"Fictional model specification","url":null,"publication_date":null,"access_date":"2026-10-12","locator":"PPL.INSOLV","quote":null,"evidence_type":"engineering","verification_status":"engineering_choice","refresh_trigger":"Source update or new model release"},{"id":"SRC.S2.PPL.BG","title":"Assumptions register: Accident insurance","publisher":"Fictional model specification","url":null,"publication_date":null,"access_date":"2026-10-12","locator":"PPL.BG","quote":null,"evidence_type":"engineering","verification_status":"engineering_choice","refresh_trigger":"Source update or new model release"},{"id":"SRC.S2.PPL.RAISE","title":"Assumptions register: Salary increase each January","publisher":"Fictional model specification","url":null,"publication_date":null,"access_date":"2026-10-12","locator":"PPL.RAISE","quote":null,"evidence_type":"engineering","verification_status":"engineering_choice","refresh_trigger":"Source update or new model release"},{"id":"SRC.S2.PPL.RECRUIT","title":"Assumptions register: Recruiting","publisher":"Fictional model specification","url":null,"publication_date":null,"access_date":"2026-10-12","locator":"PPL.RECRUIT","quote":null,"evidence_type":"engineering","verification_status":"engineering_choice","refresh_trigger":"Source update or new model release"},{"id":"SRC.S2.PPL.EQUIP","title":"Assumptions register: IT equipment per hire (capex; 3-year depreciation; replaced after 48 months)","publisher":"Fictional model specification","url":null,"publication_date":null,"access_date":"2026-10-12","locator":"PPL.EQUIP","quote":null,"evidence_type":"engineering","verification_status":"engineering_choice","refresh_trigger":"Source update or new model release"},{"id":"SRC.S2.PPL.SW","title":"Assumptions register: Software per FTE","publisher":"Fictional model specification","url":null,"publication_date":null,"access_date":"2026-10-12","locator":"PPL.SW","quote":null,"evidence_type":"engineering","verification_status":"engineering_choice","refresh_trigger":"Source update or new model release"},{"id":"SRC.S2.PPL.BONUS","title":"Assumptions register: Bonuses and sales commission","publisher":"Fictional model specification","url":null,"publication_date":null,"access_date":"2026-10-12","locator":"PPL.BONUS","quote":null,"evidence_type":"engineering","verification_status":"engineering_choice","refresh_trigger":"Source update or new model release"},{"id":"SRC.S2.OPX.DESK","title":"Assumptions register: Coworking (while FTE ≤ 30)","publisher":"Fictional model specification","url":null,"publication_date":null,"access_date":"2026-10-12","locator":"OPX.DESK","quote":null,"evidence_type":"engineering","verification_status":"engineering_choice","refresh_trigger":"Source update or new model release"},{"id":"SRC.S2.OPX.OFFICE","title":"Assumptions register: Own office (FTE &gt; 30)","publisher":"Fictional model specification","url":null,"publication_date":null,"access_date":"2026-10-12","locator":"OPX.OFFICE","quote":null,"evidence_type":"engineering","verification_status":"engineering_choice","refresh_trigger":"Source update or new model release"},{"id":"SRC.S2.OPX.FITOUT","title":"Assumptions register: Office fit-out (capex, 5-year depreciation)","publisher":"Fictional model specification","url":null,"publication_date":null,"access_date":"2026-10-12","locator":"OPX.FITOUT","quote":null,"evidence_type":"engineering","verification_status":"engineering_choice","refresh_trigger":"Source update or new model release"},{"id":"SRC.S2.OPX.CONTEST","title":"Assumptions register: Lead-trader contests","publisher":"Fictional model specification","url":null,"publication_date":null,"access_date":"2026-10-12","locator":"OPX.CONTEST","quote":null,"evidence_type":"engineering","verification_status":"engineering_choice","refresh_trigger":"Source update or new model release"},{"id":"SRC.S2.OPX.REFERRAL","title":"Assumptions register: Referral bonuses","publisher":"Fictional model specification","url":null,"publication_date":null,"access_date":"2026-10-12","locator":"OPX.REFERRAL","quote":null,"evidence_type":"engineering","verification_status":"engineering_choice","refresh_trigger":"Source update or new model release"},{"id":"SRC.S2.OPX.PAYROLL","title":"Assumptions register: Payroll service","publisher":"Fictional model specification","url":null,"publication_date":null,"access_date":"2026-10-12","locator":"OPX.PAYROLL","quote":null,"evidence_type":"engineering","verification_status":"engineering_choice","refresh_trigger":"Source update or new model release"},{"id":"SRC.S2.OPX.FOUNDING","title":"Assumptions register: Founding (notary + register)","publisher":"Fictional model specification","url":null,"publication_date":null,"access_date":"2026-10-12","locator":"OPX.FOUNDING","quote":null,"evidence_type":"engineering","verification_status":"engineering_choice","refresh_trigger":"Source update or new model release"},{"id":"SRC.S2.OPX.IHK","title":"Assumptions register: IHK + transparency register + filing","publisher":"Fictional model specification","url":null,"publication_date":null,"access_date":"2026-10-12","locator":"OPX.IHK","quote":null,"evidence_type":"engineering","verification_status":"engineering_choice","refresh_trigger":"Source update or new model release"},{"id":"SRC.S2.OPX.INS_PRE","title":"Assumptions register: Insurance before licence (D&amp;O, cyber, liability; crypto loading ×1.5)","publisher":"Fictional model specification","url":null,"publication_date":null,"access_date":"2026-10-12","locator":"OPX.INS_PRE","quote":null,"evidence_type":"engineering","verification_status":"engineering_choice","refresh_trigger":"Source update or new model release"},{"id":"SRC.S2.OPX.MISC","title":"Assumptions register: Travel, bank, misc.","publisher":"Fictional model specification","url":null,"publication_date":null,"access_date":"2026-10-12","locator":"OPX.MISC","quote":null,"evidence_type":"engineering","verification_status":"engineering_choice","refresh_trigger":"Source update or new model release"},{"id":"SRC.S2.OPX.CONTINGENCY","title":"Assumptions register: Contingency","publisher":"Fictional model specification","url":null,"publication_date":null,"access_date":"2026-10-12","locator":"OPX.CONTINGENCY","quote":null,"evidence_type":"engineering","verification_status":"engineering_choice","refresh_trigger":"Source update or new model release"},{"id":"SRC.S2.OPX.BRAND","title":"Assumptions register: Brand / PR","publisher":"Fictional model specification","url":null,"publication_date":null,"access_date":"2026-10-12","locator":"OPX.BRAND","quote":null,"evidence_type":"engineering","verification_status":"engineering_choice","refresh_trigger":"Source update or new model release"},{"id":"SRC.S2.OPX.BOOKKEEP","title":"Assumptions register: Bookkeeping","publisher":"Fictional model specification","url":null,"publication_date":null,"access_date":"2026-10-12","locator":"OPX.BOOKKEEP","quote":null,"evidence_type":"engineering","verification_status":"engineering_choice","refresh_trigger":"Source update or new model release"},{"id":"SRC.S2.OPX.ACCOUNTS","title":"Assumptions register: Annual statements and tax returns","publisher":"Fictional model specification","url":null,"publication_date":null,"access_date":"2026-10-12","locator":"OPX.ACCOUNTS","quote":null,"evidence_type":"engineering","verification_status":"engineering_choice","refresh_trigger":"Source update or new model release"},{"id":"SRC.S2.OPX.ROUND_COSTS","title":"Assumptions register: Per round: notary + legal","publisher":"Fictional model specification","url":null,"publication_date":null,"access_date":"2026-10-12","locator":"OPX.ROUND_COSTS","quote":null,"evidence_type":"engineering","verification_status":"engineering_choice","refresh_trigger":"Source update or new model release"},{"id":"SRC.S2.REG.LEGAL_APP","title":"Assumptions register: Legal and regulatory advisers for the application","publisher":"Fictional model specification","url":null,"publication_date":null,"access_date":"2026-10-12","locator":"REG.LEGAL_APP","quote":null,"evidence_type":"engineering","verification_status":"engineering_choice","refresh_trigger":"Source update or new model release"},{"id":"SRC.S2.REG.BAFIN_FEE","title":"Assumptions register: BaFin authorisation fee (time-based)","publisher":"Fictional model specification","url":null,"publication_date":null,"access_date":"2026-10-12","locator":"REG.BAFIN_FEE","quote":null,"evidence_type":"engineering","verification_status":"engineering_choice","refresh_trigger":"Source update or new model release"},{"id":"SRC.S2.REG.DORA_SETUP","title":"Assumptions register: DORA framework set-up","publisher":"Fictional model specification","url":null,"publication_date":null,"access_date":"2026-10-12","locator":"REG.DORA_SETUP","quote":null,"evidence_type":"engineering","verification_status":"engineering_choice","refresh_trigger":"Source update or new model release"},{"id":"SRC.S2.REG.LEVY","title":"Assumptions register: BaFin levy","publisher":"Fictional model specification","url":null,"publication_date":null,"access_date":"2026-10-12","locator":"REG.LEVY","quote":null,"evidence_type":"engineering","verification_status":"engineering_choice","refresh_trigger":"Source update or new model release"},{"id":"SRC.S2.REG.AUDIT","title":"Assumptions register: Statutory and regulatory audit (KMAG: large-company accounts for CASPs)","publisher":"Fictional model specification","url":null,"publication_date":null,"access_date":"2026-10-12","locator":"REG.AUDIT","quote":null,"evidence_type":"engineering","verification_status":"engineering_choice","refresh_trigger":"Source update or new model release"},{"id":"SRC.S2.REG.INT_AUDIT","title":"Assumptions register: Outsourced internal audit","publisher":"Fictional model specification","url":null,"publication_date":null,"access_date":"2026-10-12","locator":"REG.INT_AUDIT","quote":null,"evidence_type":"engineering","verification_status":"engineering_choice","refresh_trigger":"Source update or new model release"},{"id":"SRC.S2.REG.LEGAL_RUN","title":"Assumptions register: Ongoing legal","publisher":"Fictional model specification","url":null,"publication_date":null,"access_date":"2026-10-12","locator":"REG.LEGAL_RUN","quote":null,"evidence_type":"engineering","verification_status":"engineering_choice","refresh_trigger":"Source update or new model release"},{"id":"SRC.S2.REG.DORA_TEST","title":"Assumptions register: Penetration and resilience testing","publisher":"Fictional model specification","url":null,"publication_date":null,"access_date":"2026-10-12","locator":"REG.DORA_TEST","quote":null,"evidence_type":"engineering","verification_status":"engineering_choice","refresh_trigger":"Source update or new model release"},{"id":"SRC.S2.REG.SURVEIL","title":"Assumptions register: Market-abuse surveillance tools","publisher":"Fictional model specification","url":null,"publication_date":null,"access_date":"2026-10-12","locator":"REG.SURVEIL","quote":null,"evidence_type":"engineering","verification_status":"engineering_choice","refresh_trigger":"Source update or new model release"},{"id":"SRC.S2.REG.INSURANCE","title":"Assumptions register: Insurance (professional indemnity, D&amp;O, cyber)","publisher":"Fictional model specification","url":null,"publication_date":null,"access_date":"2026-10-12","locator":"REG.INSURANCE","quote":null,"evidence_type":"engineering","verification_status":"engineering_choice","refresh_trigger":"Source update or new model release"},{"id":"SRC.S2.REG.CLASS_FLOOR","title":"Assumptions register: Minimum capital, Class 1","publisher":"Fictional model specification","url":null,"publication_date":null,"access_date":"2026-10-12","locator":"REG.CLASS_FLOOR","quote":null,"evidence_type":"engineering","verification_status":"engineering_choice","refresh_trigger":"Source update or new model release"},{"id":"SRC.S2.REG.OH_FACTOR","title":"Assumptions register: Share of the reference year's total expenses","publisher":"Fictional model specification","url":null,"publication_date":null,"access_date":"2026-10-12","locator":"REG.OH_FACTOR","quote":null,"evidence_type":"engineering","verification_status":"engineering_choice","refresh_trigger":"Source update or new model release"},{"id":"SRC.S2.REG.BUFFER","title":"Assumptions register: Management buffer above the requirement","publisher":"Fictional model specification","url":null,"publication_date":null,"access_date":"2026-10-12","locator":"REG.BUFFER","quote":null,"evidence_type":"engineering","verification_status":"engineering_choice","refresh_trigger":"Source update or new model release"},{"id":"SRC.S2.REG.QH_LEAD","title":"Assumptions register: Lead time for a new ≥ 10% investor after the licence","publisher":"Fictional model specification","url":null,"publication_date":null,"access_date":"2026-10-12","locator":"REG.QH_LEAD","quote":null,"evidence_type":"engineering","verification_status":"engineering_choice","refresh_trigger":"Source update or new model release"},{"id":"SRC.S2.REG.FIRST_YEAR","title":"Assumptions register: First 12 months after the licence","publisher":"Fictional model specification","url":null,"publication_date":null,"access_date":"2026-10-12","locator":"REG.FIRST_YEAR","quote":null,"evidence_type":"engineering","verification_status":"engineering_choice","refresh_trigger":"Source update or new model release"},{"id":"SRC.S2.REG.DEDUCT","title":"Assumptions register: Allowed deductions from total expenses","publisher":"Fictional model specification","url":null,"publication_date":null,"access_date":"2026-10-12","locator":"REG.DEDUCT","quote":null,"evidence_type":"engineering","verification_status":"engineering_choice","refresh_trigger":"Source update or new model release"},{"id":"SRC.S2.TAX.KST","title":"Assumptions register: Corporate income tax by year","publisher":"Fictional model specification","url":null,"publication_date":null,"access_date":"2026-10-12","locator":"TAX.KST","quote":null,"evidence_type":"engineering","verification_status":"engineering_choice","refresh_trigger":"Source update or new model release"},{"id":"SRC.S2.TAX.LOSS_Q_KST","title":"Assumptions register: KSt share above the threshold","publisher":"Fictional model specification","url":null,"publication_date":null,"access_date":"2026-10-12","locator":"TAX.LOSS_Q_KST","quote":null,"evidence_type":"engineering","verification_status":"engineering_choice","refresh_trigger":"Source update or new model release"},{"id":"SRC.S2.TAX.SOLI","title":"Assumptions register: Solidarity surcharge","publisher":"Fictional model specification","url":null,"publication_date":null,"access_date":"2026-10-12","locator":"TAX.SOLI","quote":null,"evidence_type":"engineering","verification_status":"engineering_choice","refresh_trigger":"Source update or new model release"},{"id":"SRC.S2.TAX.GEWST","title":"Assumptions register: Trade-tax base rate × Hebesatz","publisher":"Fictional model specification","url":null,"publication_date":null,"access_date":"2026-10-12","locator":"TAX.GEWST","quote":null,"evidence_type":"engineering","verification_status":"engineering_choice","refresh_trigger":"Source update or new model release"},{"id":"SRC.S2.TAX.LOSS_T","title":"Assumptions register: Unrestricted loss offset","publisher":"Fictional model specification","url":null,"publication_date":null,"access_date":"2026-10-12","locator":"TAX.LOSS_T","quote":null,"evidence_type":"engineering","verification_status":"engineering_choice","refresh_trigger":"Source update or new model release"},{"id":"SRC.S2.TAX.LOSS_Q_GEW","title":"Assumptions register: GewSt share above the threshold","publisher":"Fictional model specification","url":null,"publication_date":null,"access_date":"2026-10-12","locator":"TAX.LOSS_Q_GEW","quote":null,"evidence_type":"engineering","verification_status":"engineering_choice","refresh_trigger":"Source update or new model release"},{"id":"SRC.S2.TAX.ADDBACK","title":"Assumptions register: Trade-tax add-backs","publisher":"Fictional model specification","url":null,"publication_date":null,"access_date":"2026-10-12","locator":"TAX.ADDBACK","quote":null,"evidence_type":"engineering","verification_status":"engineering_choice","refresh_trigger":"Source update or new model release"},{"id":"SRC.S2.VAT.DE","title":"Assumptions register: B2C VAT","publisher":"Fictional model specification","url":null,"publication_date":null,"access_date":"2026-10-12","locator":"VAT.DE","quote":null,"evidence_type":"engineering","verification_status":"engineering_choice","refresh_trigger":"Source update or new model release"},{"id":"SRC.S2.VAT.AT","title":"Assumptions register: B2C VAT","publisher":"Fictional model specification","url":null,"publication_date":null,"access_date":"2026-10-12","locator":"VAT.AT","quote":null,"evidence_type":"engineering","verification_status":"engineering_choice","refresh_trigger":"Source update or new model release"},{"id":"SRC.S2.VAT.RECOVERY","title":"Assumptions register: Input-VAT recovery","publisher":"Fictional model specification","url":null,"publication_date":null,"access_date":"2026-10-12","locator":"VAT.RECOVERY","quote":null,"evidence_type":"engineering","verification_status":"engineering_choice","refresh_trigger":"Source update or new model release"},{"id":"SRC.S2.TAX.PREPAY","title":"Assumptions register: Tax advances","publisher":"Fictional model specification","url":null,"publication_date":null,"access_date":"2026-10-12","locator":"TAX.PREPAY","quote":null,"evidence_type":"engineering","verification_status":"engineering_choice","refresh_trigger":"Source update or new model release"},{"id":"SRC.S2.TAX.8C","title":"Assumptions register: Loss forfeiture on &gt; 50% ownership change","publisher":"Fictional model specification","url":null,"publication_date":null,"access_date":"2026-10-12","locator":"TAX.8C","quote":null,"evidence_type":"engineering","verification_status":"engineering_choice","refresh_trigger":"Source update or new model release"},{"id":"SRC.S2.VAT.R2","title":"Assumptions register: Copy fees","publisher":"Fictional model specification","url":null,"publication_date":null,"access_date":"2026-10-12","locator":"VAT.R2","quote":null,"evidence_type":"engineering","verification_status":"engineering_choice","refresh_trigger":"Source update or new model release"},{"id":"SRC.S2.VAT.FILING","title":"Assumptions register: VAT returns","publisher":"Fictional model specification","url":null,"publication_date":null,"access_date":"2026-10-12","locator":"VAT.FILING","quote":null,"evidence_type":"engineering","verification_status":"engineering_choice","refresh_trigger":"Source update or new model release"},{"id":"SRC.S2.FUND.SHARE_CAP","title":"Assumptions register: Share capital at M1","publisher":"Fictional model specification","url":null,"publication_date":null,"access_date":"2026-10-12","locator":"FUND.SHARE_CAP","quote":null,"evidence_type":"engineering","verification_status":"engineering_choice","refresh_trigger":"Source update or new model release"},{"id":"SRC.S2.FUND.CONV","title":"Assumptions register: Pre-seed Wandeldarlehen at M1","publisher":"Fictional model specification","url":null,"publication_date":null,"access_date":"2026-10-12","locator":"FUND.CONV","quote":null,"evidence_type":"engineering","verification_status":"engineering_choice","refresh_trigger":"Source update or new model release"},{"id":"SRC.S2.FUND.SEED","title":"Assumptions register: Seed: amount, pre-money, month","publisher":"Fictional model specification","url":null,"publication_date":null,"access_date":"2026-10-12","locator":"FUND.SEED","quote":null,"evidence_type":"engineering","verification_status":"engineering_choice","refresh_trigger":"Source update or new model release"},{"id":"SRC.S2.FUND.A","title":"Assumptions register: Series A: amount, pre-money, month","publisher":"Fictional model specification","url":null,"publication_date":null,"access_date":"2026-10-12","locator":"FUND.A","quote":null,"evidence_type":"engineering","verification_status":"engineering_choice","refresh_trigger":"Source update or new model release"},{"id":"SRC.S2.FUND.VSOP","title":"Assumptions register: VSOP pool (memo dilution)","publisher":"Fictional model specification","url":null,"publication_date":null,"access_date":"2026-10-12","locator":"FUND.VSOP","quote":null,"evidence_type":"engineering","verification_status":"engineering_choice","refresh_trigger":"Source update or new model release"},{"id":"SRC.S2.FUND.CASH_BUF","title":"Assumptions register: Cash-buffer target","publisher":"Fictional model specification","url":null,"publication_date":null,"access_date":"2026-10-12","locator":"FUND.CASH_BUF","quote":null,"evidence_type":"engineering","verification_status":"engineering_choice","refresh_trigger":"Source update or new model release"},{"id":"SRC.S2.FUND.DEP_RATE","title":"Assumptions register: Interest on positive cash","publisher":"Fictional model specification","url":null,"publication_date":null,"access_date":"2026-10-12","locator":"FUND.DEP_RATE","quote":null,"evidence_type":"engineering","verification_status":"engineering_choice","refresh_trigger":"Source update or new model release"},{"id":"SRC.S2.FUND.B","title":"Assumptions register: Series B","publisher":"Fictional model specification","url":null,"publication_date":null,"access_date":"2026-10-12","locator":"FUND.B","quote":null,"evidence_type":"engineering","verification_status":"engineering_choice","refresh_trigger":"Source update or new model release"},{"id":"SRC.S2.FUND.GRANT","title":"Assumptions register: GründungsBONUS Plus","publisher":"Fictional model specification","url":null,"publication_date":null,"access_date":"2026-10-12","locator":"FUND.GRANT","quote":null,"evidence_type":"engineering","verification_status":"engineering_choice","refresh_trigger":"Source update or new model release"},{"id":"SRC.S2.WC.DPO","title":"Assumptions register: Supplier payment terms (non-people opex, COGS)","publisher":"Fictional model specification","url":null,"publication_date":null,"access_date":"2026-10-12","locator":"WC.DPO","quote":null,"evidence_type":"engineering","verification_status":"engineering_choice","refresh_trigger":"Source update or new model release"},{"id":"SRC.S2.WC.PAYROLL","title":"Assumptions register: Salaries and contributions","publisher":"Fictional model specification","url":null,"publication_date":null,"access_date":"2026-10-12","locator":"WC.PAYROLL","quote":null,"evidence_type":"engineering","verification_status":"engineering_choice","refresh_trigger":"Source update or new model release"},{"id":"SRC.S2.WC.STORE","title":"Assumptions register: Store payouts","publisher":"Fictional model specification","url":null,"publication_date":null,"access_date":"2026-10-12","locator":"WC.STORE","quote":null,"evidence_type":"engineering","verification_status":"engineering_choice","refresh_trigger":"Source update or new model release"},{"id":"SRC.S2.WC.STRIPE","title":"Assumptions register: Card settlement","publisher":"Fictional model specification","url":null,"publication_date":null,"access_date":"2026-10-12","locator":"WC.STRIPE","quote":null,"evidence_type":"engineering","verification_status":"engineering_choice","refresh_trigger":"Source update or new model release"},{"id":"SRC.S2.WC.TRADER","title":"Assumptions register: Lead-trader payouts","publisher":"Fictional model specification","url":null,"publication_date":null,"access_date":"2026-10-12","locator":"WC.TRADER","quote":null,"evidence_type":"engineering","verification_status":"engineering_choice","refresh_trigger":"Source update or new model release"},{"id":"SRC.GC.2b.RV","title":"RV rate 2027","publisher":"Local research compilation","url":"https://www.deutsche-rentenversicherung.de/DRV/DE/Ueber-uns-und-Presse/Presse/Pressemitteilungen/Pressemitteilungen-aktuell/2026/2026-06-11-bvv-gunkel","publication_date":null,"access_date":"2026-10-12","locator":"Section 2b; row: RV rate 2027","quote":null,"evidence_type":"research_note","verification_status":"reported_in_research","refresh_trigger":"Source update or new model release"},{"id":"SRC.GC.2b.CEIL_RV","title":"RV/AV ceiling 2027","publisher":"Local research compilation","url":"https://www.bmas.de/DE/Service/Presse/Pressemitteilungen/2026/bundeskabinett-beschliesst-sozialversicherungsrechengroessen-2027.html","publication_date":null,"access_date":"2026-10-12","locator":"Section 2b; row: RV/AV ceiling 2027","quote":null,"evidence_type":"research_note","verification_status":"reported_in_research","refresh_trigger":"Source update or new model release"},{"id":"SRC.GC.2b.CEIL_KV","title":"KV/PV ceiling 2027","publisher":"Local research compilation","url":"https://www.bundesgesundheitsministerium.de/presse/pressemitteilungen/kabinett-beschliesst-pflegeneuordnungsgesetz","publication_date":null,"access_date":"2026-10-12","locator":"Section 2b; row: KV/PV ceiling 2027","quote":null,"evidence_type":"research_note","verification_status":"reported_in_research","refresh_trigger":"Source update or new model release"},{"id":"SRC.GC.2a.AV","title":"Unemployment insurance (AV), total / employer","publisher":"Local research compilation","url":"https://www.gesetze-im-internet.de/sgb_3/__341.html","publication_date":null,"access_date":"2026-10-12","locator":"Section 2a; row: Unemployment insurance (AV), total / employer","quote":null,"evidence_type":"research_note","verification_status":"reported_in_research","refresh_trigger":"Source update or new model release"},{"id":"SRC.GC.2a.KV","title":"Health insurance (KV) general rate, total / employer","publisher":"Local research compilation","url":"https://www.gesetze-im-internet.de/sgb_5/__241.html","publication_date":null,"access_date":"2026-10-12","locator":"Section 2a; row: Health insurance (KV) general rate, total / employer","quote":null,"evidence_type":"research_note","verification_status":"reported_in_research","refresh_trigger":"Source update or new model release"},{"id":"SRC.GC.2b.KV_ADD","title":"KV average additional contribution 2027","publisher":"Local research compilation","url":null,"publication_date":null,"access_date":"2026-10-12","locator":"Section 2b; row: KV average additional contribution 2027","quote":null,"evidence_type":"research_note","verification_status":"reported_in_research","refresh_trigger":"Source update or new model release"},{"id":"SRC.GC.2a.PV","title":"Long-term care (PV), total / employer","publisher":"Local research compilation","url":"https://www.gesetze-im-internet.de/sgb_11/__55.html","publication_date":null,"access_date":"2026-10-12","locator":"Section 2a; row: Long-term care (PV), total / employer","quote":null,"evidence_type":"research_note","verification_status":"reported_in_research","refresh_trigger":"Source update or new model release"},{"id":"SRC.GC.2a.U1","title":"U1 levy (sick-pay reimbursement), TK as example","publisher":"Local research compilation","url":"https://www.gesetze-im-internet.de/aag/","publication_date":null,"access_date":"2026-10-12","locator":"Section 2a; row: U1 levy (sick-pay reimbursement), TK as example","quote":null,"evidence_type":"research_note","verification_status":"reported_in_research","refresh_trigger":"Source update or new model release"},{"id":"SRC.GC.2a.U2","title":"U2 levy (maternity), TK as example","publisher":"Local research compilation","url":"https://www.tk.de/resource/blob/2206606/7445181694077ffa3c734446798a01f1/beitragstabelle-2026-data.pdf","publication_date":null,"access_date":"2026-10-12","locator":"Section 2a; row: U2 levy (maternity), TK as example","quote":null,"evidence_type":"research_note","verification_status":"reported_in_research","refresh_trigger":"Source update or new model release"},{"id":"SRC.GC.2a.INSOLV","title":"Insolvency levy (Insolvenzgeldumlage)","publisher":"Local research compilation","url":"https://www.gesetze-im-internet.de/sgb_3/__360.html","publication_date":null,"access_date":"2026-10-12","locator":"Section 2a; row: Insolvency levy (Insolvenzgeldumlage)","quote":null,"evidence_type":"research_note","verification_status":"reported_in_research","refresh_trigger":"Source update or new model release"},{"id":"SRC.GC.2a.BG","title":"Accident insurance (BG), effective rate for office/IT work","publisher":"Local research compilation","url":"https://www.vbg.de/cms/mitgliedschaft-und-versicherung/mitgliedschaft-und-beitrag/beitrag","publication_date":null,"access_date":"2026-10-12","locator":"Section 2a; row: Accident insurance (BG), effective rate for office/IT work","quote":null,"evidence_type":"research_note","verification_status":"reported_in_research","refresh_trigger":"Source update or new model release"},{"id":"SRC.GC.3.KST","title":"Corporate income tax (Körperschaftsteuer, KSt) by year","publisher":"Local research compilation","url":"https://www.gesetze-im-internet.de/kstg_1977/__23.html","publication_date":null,"access_date":"2026-10-12","locator":"Section 3; row: Corporate income tax (Körperschaftsteuer, KSt) by year","quote":null,"evidence_type":"research_note","verification_status":"reported_in_research","refresh_trigger":"Source update or new model release"},{"id":"SRC.GC.3.SOLI","title":"Solidarity surcharge (Solidaritätszuschlag)","publisher":"Local research compilation","url":"https://www.gesetze-im-internet.de/solzg_1995/__4.html","publication_date":null,"access_date":"2026-10-12","locator":"Section 3; row: Solidarity surcharge (Solidaritätszuschlag)","quote":null,"evidence_type":"research_note","verification_status":"reported_in_research","refresh_trigger":"Source update or new model release"},{"id":"SRC.GC.3.HEBESATZ","title":"Trade-tax multiplier (Hebesatz), Berlin","publisher":"Local research compilation","url":"https://www.berlin.de/sen/finanzen/steuern/informationen-fuer-steuerzahler-/faq-steuern/artikel.9362.php","publication_date":null,"access_date":"2026-10-12","locator":"Section 3; row: Trade-tax multiplier (Hebesatz), Berlin","quote":null,"evidence_type":"research_note","verification_status":"reported_in_research","refresh_trigger":"Source update or new model release"},{"id":"SRC.GC.3.BASE_RATE","title":"Trade tax base rate (Steuermesszahl)","publisher":"Local research compilation","url":"https://www.gesetze-im-internet.de/gewstg/__11.html","publication_date":null,"access_date":"2026-10-12","locator":"Section 3; row: Trade tax base rate (Steuermesszahl)","quote":null,"evidence_type":"research_note","verification_status":"reported_in_research","refresh_trigger":"Source update or new model release"},{"id":"SRC.GC.3.LOSS_THRESHOLD","title":"Loss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release"},{"id":"SRC.GC.3.LOSS_K","title":"Loss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release"},{"id":"SRC.GC.3.LOSS_G","title":"Loss carryforward, trade tax","publisher":"Local research compilation","url":"https://www.gesetze-im-internet.de/gewstg/__10a.html","publication_date":null,"access_date":"2026-10-12","locator":"Section 3; row: Loss carryforward, trade tax","quote":null,"evidence_type":"research_note","verification_status":"reported_in_research","refresh_trigger":"Source update or new model release"},{"id":"SRC.GC.3.OWNERSHIP","title":"Change of ownership (schädlicher Beteiligungserwerb)","publisher":"Local research compilation","url":"https://www.gesetze-im-internet.de/kstg_1977/__8c.html","publication_date":null,"access_date":"2026-10-12","locator":"Section 3; row: Change of ownership (schädlicher Beteiligungserwerb)","quote":null,"evidence_type":"research_note","verification_status":"reported_in_research","refresh_trigger":"Source update or new model release"},{"id":"SRC.GC.3.PREPAY","title":"Tax prepayments","publisher":"Local research compilation","url":null,"publication_date":null,"access_date":"2026-10-12","locator":"Section 3; row: Tax prepayments","quote":null,"evidence_type":"research_note","verification_status":"reported_in_research","refresh_trigger":"Source update or new model release"},{"id":"SRC.GC.4.VAT_DE","title":"German standard VAT rate","publisher":"Local research compilation","url":"https://www.gesetze-im-internet.de/ustg_1980/__12.html","publication_date":null,"access_date":"2026-10-12","locator":"Section 4; row: German standard VAT rate","quote":null,"evidence_type":"research_note","verification_status":"reported_in_research","refresh_trigger":"Source update or new model release"},{"id":"SRC.GC.4.VAT_R2","title":"Portfolio management / automated strategy replication","publisher":"Local research compilation","url":null,"publication_date":null,"access_date":"2026-10-12","locator":"Section 4; row: Portfolio management / automated strategy replication","quote":null,"evidence_type":"research_note","verification_status":"reported_in_research","refresh_trigger":"Source update or new model release"},{"id":"SRC.GC.4.FILING","title":"VAT return frequency for a new company","publisher":"Local research compilation","url":null,"publication_date":null,"access_date":"2026-10-12","locator":"Section 4; row: VAT return frequency for a new company","quote":null,"evidence_type":"research_note","verification_status":"reported_in_research","refresh_trigger":"Source update or new model release"},{"id":"SRC.GC.3.ADDBACK","title":"Trade-tax add-backs (Hinzurechnungen, §8 Nr. 1 GewStG)","publisher":"Local research compilation","url":"https://www.gesetze-im-internet.de/gewstg/__8.html","publication_date":null,"access_date":"2026-10-12","locator":"Section 3; row: Trade-tax add-backs (Hinzurechnungen, §8 Nr. 1 GewStG)","quote":null,"evidence_type":"research_note","verification_status":"reported_in_research","refresh_trigger":"Source update or new model release"},{"id":"SRC.S2.P01","title":"Assumptions register: headcount plan, person P01","publisher":"Fictional model specification","url":null,"publication_date":null,"access_date":"2026-10-12","locator":"Headcount plan, P01","quote":null,"evidence_type":"engineering","verification_status":"engineering_choice","refresh_trigger":"Source update or new model release"},{"id":"SRC.S2.P02","title":"Assumptions register: headcount plan, person P02","publisher":"Fictional model specification","url":null,"publication_date":null,"access_date":"2026-10-12","locator":"Headcount plan, P02","quote":null,"evidence_type":"engineering","verification_status":"engineering_choice","refresh_trigger":"Source update or new model release"},{"id":"SRC.S2.P03","title":"Assumptions register: headcount plan, person P03","publisher":"Fictional model specification","url":null,"publication_date":null,"access_date":"2026-10-12","locator":"Headcount plan, P03","quote":null,"evidence_type":"engineering","verification_status":"engineering_choice","refresh_trigger":"Source update or new model release"},{"id":"SRC.S2.P04","title":"Assumptions register: headcount plan, person P04","publisher":"Fictional model specification","url":null,"publication_date":null,"access_date":"2026-10-12","locator":"Headcount plan, P04","quote":null,"evidence_type":"engineering","verification_status":"engineering_choice","refresh_trigger":"Source update or new model release"},{"id":"SRC.S2.P05","title":"Assumptions register: headcount plan, person P05","publisher":"Fictional model specification","url":null,"publication_date":null,"access_date":"2026-10-12","locator":"Headcount plan, P05","quote":null,"evidence_type":"engineering","verification_status":"engineering_choice","refresh_trigger":"Source update or new model release"},{"id":"SRC.S2.P06","title":"Assumptions register: headcount plan, person P06","publisher":"Fictional model specification","url":null,"publication_date":null,"access_date":"2026-10-12","locator":"Headcount plan, P06","quote":null,"evidence_type":"engineering","verification_status":"engineering_choice","refresh_trigger":"Source update or new model release"},{"id":"SRC.S2.P07","title":"Assumptions register: headcount plan, person P07","publisher":"Fictional model specification","url":null,"publication_date":null,"access_date":"2026-10-12","locator":"Headcount plan, P07","quote":null,"evidence_type":"engineering","verification_status":"engineering_choice","refresh_trigger":"Source update or new model release"},{"id":"SRC.S2.P08","title":"Assumptions register: headcount plan, person P08","publisher":"Fictional model specification","url":null,"publication_date":null,"access_date":"2026-10-12","locator":"Headcount plan, P08","quote":null,"evidence_type":"engineering","verification_status":"engineering_choice","refresh_trigger":"Source update or new model release"},{"id":"SRC.S2.P10","title":"Assumptions register: headcount plan, person P10","publisher":"Fictional model specification","url":null,"publication_date":null,"access_date":"2026-10-12","locator":"Headcount plan, P10","quote":null,"evidence_type":"engineering","verification_status":"engineering_choice","refresh_trigger":"Source update or new model release"},{"id":"SRC.S2.P11","title":"Assumptions register: headcount plan, person P11","publisher":"Fictional model specification","url":null,"publication_date":null,"access_date":"2026-10-12","locator":"Headcount plan, P11","quote":null,"evidence_type":"engineering","verification_status":"engineering_choice","refresh_trigger":"Source update or new model release"},{"id":"SRC.S2.P12","title":"Assumptions register: headcount plan, person P12","publisher":"Fictional model specification","url":null,"publication_date":null,"access_date":"2026-10-12","locator":"Headcount plan, P12","quote":null,"evidence_type":"engineering","verification_status":"engineering_choice","refresh_trigger":"Source update or new model release"},{"id":"SRC.S2.P13","title":"Assumptions register: headcount plan, person P13","publisher":"Fictional model specification","url":null,"publication_date":null,"access_date":"2026-10-12","locator":"Headcount plan, P13","quote":null,"evidence_type":"engineering","verification_status":"engineering_choice","refresh_trigger":"Source update or new model release"},{"id":"SRC.S2.P14","title":"Assumptions register: headcount plan, person P14","publisher":"Fictional model specification","url":null,"publication_date":null,"access_date":"2026-10-12","locator":"Headcount plan, P14","quote":null,"evidence_type":"engineering","verification_status":"engineering_choice","refresh_trigger":"Source update or new model release"},{"id":"SRC.S2.P17","title":"Assumptions register: headcount plan, person P17","publisher":"Fictional model specification","url":null,"publication_date":null,"access_date":"2026-10-12","locator":"Headcount plan, P17","quote":null,"evidence_type":"engineering","verification_status":"engineering_choice","refresh_trigger":"Source update or new model release"},{"id":"SRC.S2.P23","title":"Assumptions register: headcount plan, person P23","publisher":"Fictional model specification","url":null,"publication_date":null,"access_date":"2026-10-12","locator":"Headcount plan, P23","quote":null,"evidence_type":"engineering","verification_status":"engineering_choice","refresh_trigger":"Source update or new model release"},{"id":"SRC.S2.P25","title":"Assumptions register: headcount plan, person P25","publisher":"Fictional model specification","url":null,"publication_date":null,"access_date":"2026-10-12","locator":"Headcount plan, P25","quote":null,"evidence_type":"engineering","verification_status":"engineering_choice","refresh_trigger":"Source update or new model release"},{"id":"SRC.T04","title":"Rulebook acceptance review","publisher":"Fictional model acceptance review","url":null,"publication_date":"2026-10-12","access_date":"2026-10-12","locator":"Corrections 1–8 adopted; verdict: accepted with fixes","quote":null,"evidence_type":"engineering","verification_status":"engineering_choice","refresh_trigger":"Revised acceptance overlay or rulebook"},{"id":"SRC.COA","title":"Provisional DATEV SKR04 logical mapping","publisher":"Fictional model preparation","url":null,"publication_date":"2026-10-12","access_date":"2026-10-12","locator":"Schema issues and DATEV SKR04 edition verification","quote":null,"evidence_type":"engineering","verification_status":"pending","refresh_trigger":"Verify the 2027 DATEV SKR04 edition and tax keys before operational use"},{"id":"SRC.CR01","title":"Owner decision: Series B round inputs","publisher":"Model owner","url":null,"publication_date":"2026-10-12","access_date":"2026-10-13","locator":"Decision and values for the FUND.B inputs (illustrative assumption); the shipped plan has no Series B","quote":null,"evidence_type":"owner_decision","verification_status":"owner_accepted","refresh_trigger":"New owner funding decision or model release"}]}}</ns0:bundle>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FY2027</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2026-10-16T18:47:11Z</dcterms:created>
  <dcterms:modified xsi:type="dcterms:W3CDTF">2026-10-16T18:47:11Z</dcterms:modified>
</cp:coreProperties>
</file>